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18-19\WEbiste\"/>
    </mc:Choice>
  </mc:AlternateContent>
  <bookViews>
    <workbookView xWindow="360" yWindow="300" windowWidth="14850" windowHeight="9000" firstSheet="8" activeTab="8"/>
  </bookViews>
  <sheets>
    <sheet name="YR9899" sheetId="1" r:id="rId1"/>
    <sheet name="YR0001" sheetId="2" r:id="rId2"/>
    <sheet name="YR00203" sheetId="3" r:id="rId3"/>
    <sheet name="YR0304" sheetId="4" r:id="rId4"/>
    <sheet name="YR0405" sheetId="5" r:id="rId5"/>
    <sheet name="YR0506" sheetId="6" r:id="rId6"/>
    <sheet name="YR0607" sheetId="7" r:id="rId7"/>
    <sheet name="YR0708" sheetId="8" r:id="rId8"/>
    <sheet name="YR1415" sheetId="9" r:id="rId9"/>
    <sheet name="GRAPHS" sheetId="10" r:id="rId10"/>
    <sheet name="PIE CHART" sheetId="11" r:id="rId11"/>
    <sheet name="Sheet3" sheetId="12" r:id="rId12"/>
    <sheet name="Sheet4" sheetId="13" r:id="rId13"/>
  </sheets>
  <definedNames>
    <definedName name="_xlnm.Print_Area" localSheetId="10">'PIE CHART'!$A$7:$I$25</definedName>
    <definedName name="_xlnm.Print_Area" localSheetId="8">'YR1415'!$A$1:$H$51</definedName>
    <definedName name="_xlnm.Print_Area">'YR1415'!$A$1:$B$43</definedName>
  </definedNames>
  <calcPr calcId="162913"/>
</workbook>
</file>

<file path=xl/calcChain.xml><?xml version="1.0" encoding="utf-8"?>
<calcChain xmlns="http://schemas.openxmlformats.org/spreadsheetml/2006/main">
  <c r="B48" i="9" l="1"/>
  <c r="F18" i="9" l="1"/>
  <c r="E18" i="9"/>
  <c r="D18" i="9"/>
  <c r="C18" i="9"/>
  <c r="B18" i="9"/>
  <c r="H18" i="9"/>
  <c r="H43" i="9"/>
  <c r="H45" i="9" l="1"/>
  <c r="B4" i="12"/>
  <c r="B10" i="12" l="1"/>
  <c r="D43" i="9" l="1"/>
  <c r="F43" i="9"/>
  <c r="B43" i="9"/>
  <c r="D45" i="9" l="1"/>
  <c r="F45" i="9"/>
  <c r="B45" i="9"/>
  <c r="B50" i="9" s="1"/>
  <c r="F21" i="2" l="1"/>
  <c r="E20" i="3"/>
  <c r="E44" i="3"/>
  <c r="C20" i="4"/>
  <c r="C44" i="4"/>
  <c r="C18" i="5"/>
  <c r="C42" i="5"/>
  <c r="C45" i="5" s="1"/>
  <c r="C18" i="6"/>
  <c r="C42" i="6"/>
  <c r="C45" i="6" s="1"/>
  <c r="C18" i="8"/>
  <c r="C42" i="8"/>
  <c r="C45" i="8" s="1"/>
  <c r="G17" i="1"/>
  <c r="G20" i="1" s="1"/>
  <c r="G56" i="1"/>
</calcChain>
</file>

<file path=xl/sharedStrings.xml><?xml version="1.0" encoding="utf-8"?>
<sst xmlns="http://schemas.openxmlformats.org/spreadsheetml/2006/main" count="274" uniqueCount="118">
  <si>
    <t>LUFKIN INDEPENDENT SCHOOL DISTRICT</t>
  </si>
  <si>
    <t>OVERALL BUDGET SUMMARY</t>
  </si>
  <si>
    <t>GENERAL FUND</t>
  </si>
  <si>
    <t xml:space="preserve">REVENUE </t>
  </si>
  <si>
    <t>EXPENDITURES</t>
  </si>
  <si>
    <t>LEASE PURCHASE COST</t>
  </si>
  <si>
    <t>EXPENDITURE INCREASES INCLUDED IN BUDGET</t>
  </si>
  <si>
    <t>Raises</t>
  </si>
  <si>
    <t xml:space="preserve">  Teachers  (State raise or $500)</t>
  </si>
  <si>
    <t xml:space="preserve">  Administration  (1% or $500)</t>
  </si>
  <si>
    <t xml:space="preserve">  Aides ( 3% or midpoint)</t>
  </si>
  <si>
    <t xml:space="preserve">  Hourly  (3% or midpoint)</t>
  </si>
  <si>
    <t>Utilities</t>
  </si>
  <si>
    <t>Appraisal District</t>
  </si>
  <si>
    <t>HVAC  Equipment</t>
  </si>
  <si>
    <t>G.R.E.A.T. @ Middle School</t>
  </si>
  <si>
    <t>Resource Officer @ High School</t>
  </si>
  <si>
    <t>County Drug Dog</t>
  </si>
  <si>
    <t>Local Sick Leave</t>
  </si>
  <si>
    <t>Block Schedule Study</t>
  </si>
  <si>
    <t>Kindergarten Teachers (7)</t>
  </si>
  <si>
    <t>Bus Lease</t>
  </si>
  <si>
    <t>U.I.L. Activities</t>
  </si>
  <si>
    <t>Postage</t>
  </si>
  <si>
    <t>Main Frame Computer Upgrade</t>
  </si>
  <si>
    <t>Maintenance/Grounds Cost</t>
  </si>
  <si>
    <t>Band</t>
  </si>
  <si>
    <t>Academic/UIL  Awards</t>
  </si>
  <si>
    <t>Cheerleading</t>
  </si>
  <si>
    <t>Additional Personnel</t>
  </si>
  <si>
    <t xml:space="preserve">  Maintenance (1)</t>
  </si>
  <si>
    <t xml:space="preserve">  Grounds (1)</t>
  </si>
  <si>
    <t xml:space="preserve">  Custodial (8)</t>
  </si>
  <si>
    <t>Maintenance Cost</t>
  </si>
  <si>
    <t>Roofs</t>
  </si>
  <si>
    <t>Miscellaneous Cost  Reduction</t>
  </si>
  <si>
    <t>Technology Reduction</t>
  </si>
  <si>
    <t xml:space="preserve">                               1999-00</t>
  </si>
  <si>
    <t>SHORT FALL</t>
  </si>
  <si>
    <t>TOTAL</t>
  </si>
  <si>
    <t>BUDGET</t>
  </si>
  <si>
    <t>AMOUNTS</t>
  </si>
  <si>
    <t>2002-03</t>
  </si>
  <si>
    <t>Revenue</t>
  </si>
  <si>
    <t>Expenditure</t>
  </si>
  <si>
    <t>Budget Total</t>
  </si>
  <si>
    <t>Dollar Amount</t>
  </si>
  <si>
    <t>REVENUES</t>
  </si>
  <si>
    <t>LOCAL</t>
  </si>
  <si>
    <t>STATE</t>
  </si>
  <si>
    <t>FEDERAL</t>
  </si>
  <si>
    <t>TOTAL REVENUES</t>
  </si>
  <si>
    <t>FUNCTION 11 INSTRUCTION</t>
  </si>
  <si>
    <t xml:space="preserve">FUNCTION 12 INSTRUCTION  RESOURCE &amp; MEDIA </t>
  </si>
  <si>
    <t>FUNCTION 13 CURRICULUM AND STAFF DEVELOPMENT</t>
  </si>
  <si>
    <t>FUNCTION 21 INSTRUCTIONAL ADMINISTRATION</t>
  </si>
  <si>
    <t>FUNCTION 23 SCHOOL ADMINISTRATION</t>
  </si>
  <si>
    <t>FUNCTION 31 GUIDANCE &amp; COUNSELING</t>
  </si>
  <si>
    <t>FUNCTION 32 SOCIAL WORKS SERVICES</t>
  </si>
  <si>
    <t>FUNCTION 33 HEALTH SERVICE</t>
  </si>
  <si>
    <t>FUNCTION 34 TRANSPORTATION</t>
  </si>
  <si>
    <t>FUNCTION 36 CO-CURRICULAR</t>
  </si>
  <si>
    <t>FUNCTION 41 GENERAL ADMINISTRATION</t>
  </si>
  <si>
    <t>FUNCTION 51 PLANT MAINTENANCE &amp; OPERATION</t>
  </si>
  <si>
    <t>FUNCTION 52 SECURITY SERVICES</t>
  </si>
  <si>
    <t>FUNCTION 53 INSTRUCTIONAL  COMPUTING</t>
  </si>
  <si>
    <t>FUNCTION 61 COMMUNITY SERVICES</t>
  </si>
  <si>
    <t>FUNCTION 71 DEBT SERVICE</t>
  </si>
  <si>
    <t>FUNCTION 81 FACILITIES CONSTRUCTION</t>
  </si>
  <si>
    <t>FUNCTION 93 PAYMENT-FISCAL AGENT</t>
  </si>
  <si>
    <t>TOTAL EXPENDITURES</t>
  </si>
  <si>
    <t>ALLOCATION</t>
  </si>
  <si>
    <t>02-03</t>
  </si>
  <si>
    <t>2003-04</t>
  </si>
  <si>
    <t>REVENUE</t>
  </si>
  <si>
    <t>TOTAL REVENUE</t>
  </si>
  <si>
    <t>03-04</t>
  </si>
  <si>
    <t>2004-05</t>
  </si>
  <si>
    <t>Deficit</t>
  </si>
  <si>
    <t>04-05</t>
  </si>
  <si>
    <t>2007-08</t>
  </si>
  <si>
    <t>Amount Dedicated to Capital Projects</t>
  </si>
  <si>
    <t>07-08</t>
  </si>
  <si>
    <t xml:space="preserve"> REVENUE EXCEEDS EXPENSES</t>
  </si>
  <si>
    <t>FUNCTION 99 INTERGOVERNMENTAL CHARGES</t>
  </si>
  <si>
    <t>REVENUE EXCEEDS EXPENDITURES</t>
  </si>
  <si>
    <t>FUND</t>
  </si>
  <si>
    <t>CHILD NUTRITION</t>
  </si>
  <si>
    <t>DEBT SERVICE</t>
  </si>
  <si>
    <t>FUNCTION 35 FOOD SERVICES</t>
  </si>
  <si>
    <t>PROPERTY TAXES AND OTHER LOCAL</t>
  </si>
  <si>
    <t>STATE FUNDING</t>
  </si>
  <si>
    <t xml:space="preserve">FEDERAL FUNDING </t>
  </si>
  <si>
    <t>_________________</t>
  </si>
  <si>
    <t>199 - -- ---- -- --- - -- ---</t>
  </si>
  <si>
    <t>=================</t>
  </si>
  <si>
    <t>Salaries and Benefits</t>
  </si>
  <si>
    <t>Professional and Contracted Services</t>
  </si>
  <si>
    <t>Supplies and Materials</t>
  </si>
  <si>
    <t>Other Operating Costs</t>
  </si>
  <si>
    <t>Lease Payments</t>
  </si>
  <si>
    <t>Capital Outlay</t>
  </si>
  <si>
    <t>LOCAL REVENUES</t>
  </si>
  <si>
    <t>SALARIES</t>
  </si>
  <si>
    <t>CONTRACTED MAINT &amp; REPAIR</t>
  </si>
  <si>
    <t>SUPPLIES</t>
  </si>
  <si>
    <t>MISCELLANEOUS COSTS</t>
  </si>
  <si>
    <t>CAPITAL OUTLAY</t>
  </si>
  <si>
    <t>FUNCTION 13 CURRICULUM AND STAFF DEV</t>
  </si>
  <si>
    <t>2014-2015</t>
  </si>
  <si>
    <t xml:space="preserve">               LESS MONEY TO PAY DEBT SERVICE</t>
  </si>
  <si>
    <t>TOTAL REMAINING</t>
  </si>
  <si>
    <t xml:space="preserve">               TRANSFER OUT/TRANSFER IN</t>
  </si>
  <si>
    <t>BOND</t>
  </si>
  <si>
    <t>BOND PROCEEDS</t>
  </si>
  <si>
    <t xml:space="preserve">                                                                                                LUFKIN INDEPENDENT SCHOOL DISTRICT</t>
  </si>
  <si>
    <t xml:space="preserve">                                                                                                      2018-2019 Budget</t>
  </si>
  <si>
    <t xml:space="preserve">                                                                                                       Adopted 08/28/18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</si>
</sst>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[$$-409]#,##0"/>
  </numFmts>
  <fonts count="1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164" fontId="5" fillId="0" borderId="1" xfId="0" applyNumberFormat="1" applyFont="1" applyBorder="1" applyAlignment="1"/>
    <xf numFmtId="0" fontId="4" fillId="0" borderId="2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6" fillId="0" borderId="0" xfId="0" applyNumberFormat="1" applyFont="1" applyAlignment="1"/>
    <xf numFmtId="0" fontId="4" fillId="0" borderId="1" xfId="0" applyNumberFormat="1" applyFont="1" applyBorder="1"/>
    <xf numFmtId="0" fontId="5" fillId="0" borderId="0" xfId="0" applyNumberFormat="1" applyFont="1" applyAlignment="1">
      <alignment horizontal="left"/>
    </xf>
    <xf numFmtId="0" fontId="5" fillId="0" borderId="2" xfId="0" applyNumberFormat="1" applyFont="1" applyBorder="1" applyAlignment="1"/>
    <xf numFmtId="3" fontId="5" fillId="0" borderId="1" xfId="0" applyNumberFormat="1" applyFont="1" applyBorder="1" applyAlignment="1"/>
    <xf numFmtId="0" fontId="7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0" fontId="4" fillId="0" borderId="0" xfId="0" applyNumberFormat="1" applyFont="1"/>
    <xf numFmtId="0" fontId="0" fillId="0" borderId="0" xfId="0" applyNumberFormat="1" applyAlignment="1"/>
    <xf numFmtId="10" fontId="4" fillId="0" borderId="0" xfId="0" applyNumberFormat="1" applyFont="1"/>
    <xf numFmtId="0" fontId="5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0" fillId="0" borderId="0" xfId="0" applyNumberFormat="1" applyFont="1" applyAlignment="1"/>
    <xf numFmtId="0" fontId="9" fillId="0" borderId="1" xfId="0" applyNumberFormat="1" applyFont="1" applyBorder="1" applyAlignment="1"/>
    <xf numFmtId="3" fontId="9" fillId="0" borderId="0" xfId="0" applyNumberFormat="1" applyFont="1" applyAlignment="1"/>
    <xf numFmtId="0" fontId="9" fillId="0" borderId="2" xfId="0" applyNumberFormat="1" applyFont="1" applyBorder="1" applyAlignment="1"/>
    <xf numFmtId="3" fontId="5" fillId="0" borderId="0" xfId="0" applyNumberFormat="1" applyFont="1" applyBorder="1" applyAlignment="1"/>
    <xf numFmtId="0" fontId="4" fillId="0" borderId="0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9" fillId="0" borderId="0" xfId="0" applyNumberFormat="1" applyFont="1" applyBorder="1" applyAlignment="1"/>
    <xf numFmtId="0" fontId="10" fillId="0" borderId="0" xfId="0" applyNumberFormat="1" applyFont="1" applyAlignment="1"/>
    <xf numFmtId="6" fontId="5" fillId="0" borderId="0" xfId="0" applyNumberFormat="1" applyFont="1" applyAlignment="1"/>
    <xf numFmtId="6" fontId="9" fillId="0" borderId="0" xfId="0" applyNumberFormat="1" applyFont="1" applyAlignment="1"/>
    <xf numFmtId="6" fontId="4" fillId="0" borderId="0" xfId="0" applyNumberFormat="1" applyFont="1"/>
    <xf numFmtId="6" fontId="5" fillId="0" borderId="0" xfId="0" applyNumberFormat="1" applyFont="1" applyBorder="1" applyAlignment="1"/>
    <xf numFmtId="6" fontId="4" fillId="0" borderId="0" xfId="0" applyNumberFormat="1" applyFont="1" applyAlignment="1"/>
    <xf numFmtId="6" fontId="0" fillId="0" borderId="0" xfId="0" applyNumberFormat="1"/>
    <xf numFmtId="37" fontId="5" fillId="0" borderId="0" xfId="0" applyNumberFormat="1" applyFont="1" applyBorder="1" applyAlignment="1"/>
    <xf numFmtId="37" fontId="4" fillId="0" borderId="0" xfId="0" applyNumberFormat="1" applyFont="1" applyAlignment="1"/>
    <xf numFmtId="37" fontId="4" fillId="0" borderId="3" xfId="0" applyNumberFormat="1" applyFont="1" applyBorder="1" applyAlignment="1"/>
    <xf numFmtId="38" fontId="5" fillId="0" borderId="0" xfId="0" applyNumberFormat="1" applyFont="1" applyAlignment="1">
      <alignment horizontal="center"/>
    </xf>
    <xf numFmtId="38" fontId="4" fillId="0" borderId="0" xfId="0" applyNumberFormat="1" applyFont="1" applyAlignment="1"/>
    <xf numFmtId="38" fontId="0" fillId="0" borderId="0" xfId="0" applyNumberFormat="1"/>
    <xf numFmtId="38" fontId="4" fillId="0" borderId="4" xfId="0" applyNumberFormat="1" applyFont="1" applyBorder="1" applyAlignment="1"/>
    <xf numFmtId="3" fontId="4" fillId="0" borderId="0" xfId="0" applyNumberFormat="1" applyFont="1"/>
    <xf numFmtId="3" fontId="4" fillId="0" borderId="0" xfId="0" applyNumberFormat="1" applyFont="1" applyAlignment="1"/>
    <xf numFmtId="3" fontId="4" fillId="0" borderId="3" xfId="0" applyNumberFormat="1" applyFont="1" applyBorder="1" applyAlignment="1"/>
    <xf numFmtId="37" fontId="5" fillId="0" borderId="3" xfId="0" applyNumberFormat="1" applyFont="1" applyBorder="1" applyAlignment="1"/>
    <xf numFmtId="3" fontId="5" fillId="0" borderId="3" xfId="0" applyNumberFormat="1" applyFont="1" applyBorder="1" applyAlignment="1"/>
    <xf numFmtId="0" fontId="4" fillId="0" borderId="0" xfId="0" applyNumberFormat="1" applyFont="1" applyAlignment="1">
      <alignment horizontal="left"/>
    </xf>
    <xf numFmtId="0" fontId="3" fillId="0" borderId="0" xfId="1"/>
    <xf numFmtId="4" fontId="3" fillId="0" borderId="0" xfId="1" applyNumberFormat="1"/>
    <xf numFmtId="0" fontId="3" fillId="0" borderId="0" xfId="1" quotePrefix="1"/>
    <xf numFmtId="4" fontId="2" fillId="0" borderId="0" xfId="1" applyNumberFormat="1" applyFont="1"/>
    <xf numFmtId="0" fontId="7" fillId="0" borderId="0" xfId="0" applyNumberFormat="1" applyFont="1" applyAlignment="1">
      <alignment horizontal="centerContinuous"/>
    </xf>
    <xf numFmtId="5" fontId="9" fillId="0" borderId="1" xfId="0" applyNumberFormat="1" applyFont="1" applyBorder="1" applyAlignment="1"/>
    <xf numFmtId="5" fontId="4" fillId="0" borderId="0" xfId="0" applyNumberFormat="1" applyFont="1" applyAlignment="1"/>
    <xf numFmtId="5" fontId="5" fillId="0" borderId="0" xfId="0" applyNumberFormat="1" applyFont="1" applyBorder="1" applyAlignment="1"/>
    <xf numFmtId="5" fontId="9" fillId="0" borderId="3" xfId="0" applyNumberFormat="1" applyFont="1" applyBorder="1" applyAlignment="1"/>
    <xf numFmtId="5" fontId="9" fillId="0" borderId="0" xfId="0" applyNumberFormat="1" applyFont="1" applyBorder="1"/>
    <xf numFmtId="5" fontId="9" fillId="0" borderId="4" xfId="0" applyNumberFormat="1" applyFont="1" applyBorder="1" applyAlignment="1"/>
    <xf numFmtId="5" fontId="4" fillId="0" borderId="0" xfId="0" applyNumberFormat="1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" fillId="0" borderId="0" xfId="1" applyFont="1"/>
    <xf numFmtId="0" fontId="4" fillId="0" borderId="0" xfId="0" quotePrefix="1" applyNumberFormat="1" applyFont="1" applyAlignment="1"/>
    <xf numFmtId="5" fontId="9" fillId="0" borderId="0" xfId="0" applyNumberFormat="1" applyFont="1" applyBorder="1" applyAlignment="1"/>
    <xf numFmtId="37" fontId="4" fillId="0" borderId="0" xfId="0" applyNumberFormat="1" applyFont="1" applyBorder="1" applyAlignment="1"/>
    <xf numFmtId="37" fontId="4" fillId="0" borderId="4" xfId="0" applyNumberFormat="1" applyFont="1" applyBorder="1" applyAlignment="1"/>
    <xf numFmtId="5" fontId="4" fillId="0" borderId="4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Fund Budgeted</a:t>
            </a:r>
            <a:r>
              <a:rPr lang="en-US" baseline="0"/>
              <a:t> Revenues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3.9854111986001722E-2"/>
          <c:y val="2.777777777777777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8888888888889"/>
          <c:y val="0.3339840332458443"/>
          <c:w val="0.81388888888888888"/>
          <c:h val="0.55865230387868181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'YR1415'!$A$13:$A$15</c:f>
              <c:strCache>
                <c:ptCount val="3"/>
                <c:pt idx="0">
                  <c:v>PROPERTY TAXES AND OTHER LOCAL</c:v>
                </c:pt>
                <c:pt idx="1">
                  <c:v>STATE FUNDING</c:v>
                </c:pt>
                <c:pt idx="2">
                  <c:v>FEDERAL FUNDING </c:v>
                </c:pt>
              </c:strCache>
            </c:strRef>
          </c:cat>
          <c:val>
            <c:numRef>
              <c:f>'YR1415'!$B$13:$B$15</c:f>
              <c:numCache>
                <c:formatCode>#,##0</c:formatCode>
                <c:ptCount val="3"/>
                <c:pt idx="0" formatCode="&quot;$&quot;#,##0_);[Red]\(&quot;$&quot;#,##0\)">
                  <c:v>28114159</c:v>
                </c:pt>
                <c:pt idx="1">
                  <c:v>39852531</c:v>
                </c:pt>
                <c:pt idx="2">
                  <c:v>725500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C-4D3D-8787-C58B1E2AA1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Fund Budgeted Expenditures</a:t>
            </a:r>
          </a:p>
        </c:rich>
      </c:tx>
      <c:layout>
        <c:manualLayout>
          <c:xMode val="edge"/>
          <c:yMode val="edge"/>
          <c:x val="0.2397985564304462"/>
          <c:y val="3.6730945821854912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5.1604111986001747E-2"/>
                  <c:y val="-5.21637274679509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C9-4D58-A9B3-1B022F96D664}"/>
                </c:ext>
              </c:extLst>
            </c:dLbl>
            <c:dLbl>
              <c:idx val="2"/>
              <c:layout>
                <c:manualLayout>
                  <c:x val="-4.8004593175853046E-2"/>
                  <c:y val="3.257311844283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C9-4D58-A9B3-1B022F96D664}"/>
                </c:ext>
              </c:extLst>
            </c:dLbl>
            <c:dLbl>
              <c:idx val="3"/>
              <c:layout>
                <c:manualLayout>
                  <c:x val="2.2472659667541556E-2"/>
                  <c:y val="-1.8430836641287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C9-4D58-A9B3-1B022F96D664}"/>
                </c:ext>
              </c:extLst>
            </c:dLbl>
            <c:dLbl>
              <c:idx val="4"/>
              <c:layout>
                <c:manualLayout>
                  <c:x val="0.17951290463692038"/>
                  <c:y val="-7.93937947839164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C9-4D58-A9B3-1B022F96D664}"/>
                </c:ext>
              </c:extLst>
            </c:dLbl>
            <c:dLbl>
              <c:idx val="5"/>
              <c:layout>
                <c:manualLayout>
                  <c:x val="0.35833223972003497"/>
                  <c:y val="8.9110163312919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C9-4D58-A9B3-1B022F96D6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Sheet3!$A$3:$A$8</c:f>
              <c:strCache>
                <c:ptCount val="6"/>
                <c:pt idx="0">
                  <c:v>Salaries and Benefits</c:v>
                </c:pt>
                <c:pt idx="1">
                  <c:v>Professional and Contracted Services</c:v>
                </c:pt>
                <c:pt idx="2">
                  <c:v>Supplies and Materials</c:v>
                </c:pt>
                <c:pt idx="3">
                  <c:v>Other Operating Costs</c:v>
                </c:pt>
                <c:pt idx="4">
                  <c:v>Lease Payments</c:v>
                </c:pt>
                <c:pt idx="5">
                  <c:v>Capital Outlay</c:v>
                </c:pt>
              </c:strCache>
            </c:strRef>
          </c:cat>
          <c:val>
            <c:numRef>
              <c:f>Sheet3!$B$3:$B$8</c:f>
              <c:numCache>
                <c:formatCode>#,##0.00</c:formatCode>
                <c:ptCount val="6"/>
                <c:pt idx="0">
                  <c:v>51601966</c:v>
                </c:pt>
                <c:pt idx="1">
                  <c:v>4803493</c:v>
                </c:pt>
                <c:pt idx="2">
                  <c:v>3659645</c:v>
                </c:pt>
                <c:pt idx="3">
                  <c:v>1085715</c:v>
                </c:pt>
                <c:pt idx="4">
                  <c:v>80715</c:v>
                </c:pt>
                <c:pt idx="5">
                  <c:v>39795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C9-4D58-A9B3-1B022F96D6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Budgeted Revenues</c:v>
          </c:tx>
          <c:dLbls>
            <c:dLbl>
              <c:idx val="1"/>
              <c:layout>
                <c:manualLayout>
                  <c:x val="3.1710637293933766E-2"/>
                  <c:y val="6.22998687664041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7-4459-92C0-7267772776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CHART'!$J$24:$J$26</c:f>
              <c:strCache>
                <c:ptCount val="3"/>
                <c:pt idx="0">
                  <c:v>LOCAL REVENUES</c:v>
                </c:pt>
                <c:pt idx="1">
                  <c:v>STATE FUNDING</c:v>
                </c:pt>
                <c:pt idx="2">
                  <c:v>FEDERAL FUNDING </c:v>
                </c:pt>
              </c:strCache>
            </c:strRef>
          </c:cat>
          <c:val>
            <c:numRef>
              <c:f>'PIE CHART'!$K$24:$K$26</c:f>
              <c:numCache>
                <c:formatCode>General</c:formatCode>
                <c:ptCount val="3"/>
                <c:pt idx="0">
                  <c:v>818148</c:v>
                </c:pt>
                <c:pt idx="1">
                  <c:v>51343</c:v>
                </c:pt>
                <c:pt idx="2">
                  <c:v>4018616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7-4459-92C0-7267772776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9.3615485564304459E-3"/>
                  <c:y val="7.95191746864975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8-442B-960A-34041A15AB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MISC COSTS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8-442B-960A-34041A15ABD5}"/>
                </c:ext>
              </c:extLst>
            </c:dLbl>
            <c:dLbl>
              <c:idx val="4"/>
              <c:layout>
                <c:manualLayout>
                  <c:x val="-0.1167003499562555"/>
                  <c:y val="-3.275262467191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8-442B-960A-34041A15AB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CHART'!$C$35:$C$39</c:f>
              <c:strCache>
                <c:ptCount val="5"/>
                <c:pt idx="0">
                  <c:v>SALARIES</c:v>
                </c:pt>
                <c:pt idx="1">
                  <c:v>CONTRACTED MAINT &amp; REPAIR</c:v>
                </c:pt>
                <c:pt idx="2">
                  <c:v>SUPPLIES</c:v>
                </c:pt>
                <c:pt idx="3">
                  <c:v>MISCELLANEOUS COSTS</c:v>
                </c:pt>
                <c:pt idx="4">
                  <c:v>CAPITAL OUTLAY</c:v>
                </c:pt>
              </c:strCache>
            </c:strRef>
          </c:cat>
          <c:val>
            <c:numRef>
              <c:f>'PIE CHART'!$D$35:$D$39</c:f>
              <c:numCache>
                <c:formatCode>General</c:formatCode>
                <c:ptCount val="5"/>
                <c:pt idx="0">
                  <c:v>1505137</c:v>
                </c:pt>
                <c:pt idx="1">
                  <c:v>148147</c:v>
                </c:pt>
                <c:pt idx="2">
                  <c:v>2487009</c:v>
                </c:pt>
                <c:pt idx="3">
                  <c:v>29485</c:v>
                </c:pt>
                <c:pt idx="4">
                  <c:v>325000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8-442B-960A-34041A15AB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1320393</xdr:colOff>
      <xdr:row>25</xdr:row>
      <xdr:rowOff>141556</xdr:rowOff>
    </xdr:from>
    <xdr:ext cx="4626701" cy="937629"/>
    <xdr:sp macro="" textlink="">
      <xdr:nvSpPr>
        <xdr:cNvPr id="2" name="Rectangle 1"/>
        <xdr:cNvSpPr/>
      </xdr:nvSpPr>
      <xdr:spPr>
        <a:xfrm rot="19818179">
          <a:off x="1320393" y="4531815"/>
          <a:ext cx="462670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7</xdr:row>
      <xdr:rowOff>152406</xdr:rowOff>
    </xdr:from>
    <xdr:to>
      <xdr:col>7</xdr:col>
      <xdr:colOff>704849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695326</xdr:colOff>
      <xdr:row>42</xdr:row>
      <xdr:rowOff>95250</xdr:rowOff>
    </xdr:from>
    <xdr:to>
      <xdr:col>7</xdr:col>
      <xdr:colOff>561976</xdr:colOff>
      <xdr:row>63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142874</xdr:colOff>
      <xdr:row>2</xdr:row>
      <xdr:rowOff>76200</xdr:rowOff>
    </xdr:from>
    <xdr:to>
      <xdr:col>13</xdr:col>
      <xdr:colOff>571499</xdr:colOff>
      <xdr:row>16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561975</xdr:colOff>
      <xdr:row>23</xdr:row>
      <xdr:rowOff>0</xdr:rowOff>
    </xdr:from>
    <xdr:to>
      <xdr:col>15</xdr:col>
      <xdr:colOff>561975</xdr:colOff>
      <xdr:row>37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zoomScale="87" zoomScaleNormal="87" workbookViewId="0">
      <selection activeCell="B34" sqref="B34"/>
    </sheetView>
  </sheetViews>
  <sheetFormatPr defaultRowHeight="15" x14ac:dyDescent="0.2"/>
  <cols>
    <col min="1" max="1" width="12.6640625" style="1" customWidth="1"/>
    <col min="2" max="6" width="9.6640625" style="1" customWidth="1"/>
    <col min="7" max="7" width="10.6640625" style="1" customWidth="1"/>
    <col min="8" max="256" width="9.6640625" style="1" customWidth="1"/>
  </cols>
  <sheetData>
    <row r="1" spans="1:8" x14ac:dyDescent="0.2">
      <c r="A1" s="2" t="s">
        <v>0</v>
      </c>
      <c r="B1" s="2"/>
      <c r="C1" s="2"/>
      <c r="D1" s="2"/>
      <c r="E1" s="2"/>
      <c r="F1" s="2"/>
      <c r="G1" s="2"/>
      <c r="H1" s="2"/>
    </row>
    <row r="2" spans="1:8" ht="9" customHeight="1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8" ht="9" customHeight="1" x14ac:dyDescent="0.2"/>
    <row r="5" spans="1:8" x14ac:dyDescent="0.2">
      <c r="A5" s="2" t="s">
        <v>2</v>
      </c>
      <c r="B5" s="2"/>
      <c r="C5" s="2"/>
      <c r="D5" s="2"/>
      <c r="E5" s="2"/>
      <c r="F5" s="2"/>
      <c r="G5" s="2"/>
      <c r="H5" s="2"/>
    </row>
    <row r="6" spans="1:8" ht="9" customHeight="1" x14ac:dyDescent="0.2"/>
    <row r="7" spans="1:8" ht="18.95" customHeight="1" x14ac:dyDescent="0.2">
      <c r="A7" s="3"/>
      <c r="B7" s="3"/>
      <c r="C7" s="2" t="s">
        <v>37</v>
      </c>
      <c r="D7" s="3"/>
      <c r="E7" s="3"/>
      <c r="F7" s="3"/>
      <c r="G7" s="3"/>
      <c r="H7" s="3"/>
    </row>
    <row r="8" spans="1:8" ht="18.95" customHeight="1" x14ac:dyDescent="0.2">
      <c r="A8" s="3"/>
      <c r="B8" s="3"/>
      <c r="C8" s="2"/>
      <c r="D8" s="3"/>
      <c r="E8" s="3"/>
      <c r="F8" s="3"/>
      <c r="G8" s="3"/>
      <c r="H8" s="3"/>
    </row>
    <row r="9" spans="1:8" ht="18.95" customHeight="1" x14ac:dyDescent="0.2">
      <c r="A9" s="3"/>
      <c r="B9" s="3"/>
      <c r="C9" s="2"/>
      <c r="D9" s="3"/>
      <c r="E9" s="3"/>
      <c r="F9" s="3"/>
      <c r="G9" s="3"/>
      <c r="H9" s="3"/>
    </row>
    <row r="10" spans="1:8" ht="18.95" customHeight="1" x14ac:dyDescent="0.2">
      <c r="A10" s="3"/>
      <c r="B10" s="3"/>
      <c r="C10" s="2"/>
      <c r="D10" s="3"/>
      <c r="E10" s="3"/>
      <c r="F10" s="3"/>
      <c r="G10" s="3"/>
      <c r="H10" s="3"/>
    </row>
    <row r="11" spans="1:8" ht="18.95" customHeight="1" x14ac:dyDescent="0.2">
      <c r="A11" s="3"/>
      <c r="B11" s="3"/>
      <c r="C11" s="2"/>
      <c r="D11" s="3"/>
      <c r="E11" s="3"/>
      <c r="F11" s="3"/>
      <c r="G11" s="3"/>
      <c r="H11" s="3"/>
    </row>
    <row r="15" spans="1:8" x14ac:dyDescent="0.2">
      <c r="A15" s="3"/>
      <c r="B15" s="3" t="s">
        <v>3</v>
      </c>
      <c r="C15" s="3"/>
      <c r="D15" s="3"/>
      <c r="E15" s="3"/>
      <c r="F15" s="3"/>
      <c r="G15" s="4">
        <v>41009203</v>
      </c>
      <c r="H15" s="3"/>
    </row>
    <row r="16" spans="1:8" x14ac:dyDescent="0.2">
      <c r="A16" s="3"/>
      <c r="B16" s="3" t="s">
        <v>4</v>
      </c>
      <c r="C16" s="3"/>
      <c r="D16" s="3"/>
      <c r="E16" s="3"/>
      <c r="F16" s="3"/>
      <c r="G16" s="5">
        <v>41085650</v>
      </c>
      <c r="H16" s="3"/>
    </row>
    <row r="17" spans="1:8" x14ac:dyDescent="0.2">
      <c r="A17" s="3"/>
      <c r="B17" s="3"/>
      <c r="C17" s="3"/>
      <c r="D17" s="3"/>
      <c r="E17" s="3" t="s">
        <v>38</v>
      </c>
      <c r="F17" s="3"/>
      <c r="G17" s="6">
        <f>G15-G16</f>
        <v>-76447</v>
      </c>
      <c r="H17" s="3"/>
    </row>
    <row r="18" spans="1:8" x14ac:dyDescent="0.2">
      <c r="A18" s="3"/>
      <c r="B18" s="3"/>
      <c r="C18" s="3"/>
      <c r="D18" s="3"/>
      <c r="E18" s="3"/>
      <c r="F18" s="3"/>
      <c r="G18" s="5"/>
      <c r="H18" s="3"/>
    </row>
    <row r="19" spans="1:8" x14ac:dyDescent="0.2">
      <c r="A19" s="3"/>
      <c r="B19" s="3" t="s">
        <v>5</v>
      </c>
      <c r="C19" s="3"/>
      <c r="D19" s="3"/>
      <c r="E19" s="3"/>
      <c r="F19" s="3"/>
      <c r="G19" s="5">
        <v>678322</v>
      </c>
      <c r="H19" s="3"/>
    </row>
    <row r="20" spans="1:8" x14ac:dyDescent="0.2">
      <c r="A20" s="3"/>
      <c r="B20" s="3"/>
      <c r="C20" s="3"/>
      <c r="D20" s="3"/>
      <c r="E20" s="3" t="s">
        <v>38</v>
      </c>
      <c r="F20" s="3"/>
      <c r="G20" s="6">
        <f>SUM(G17:G19)</f>
        <v>601875</v>
      </c>
      <c r="H20" s="3"/>
    </row>
    <row r="21" spans="1:8" x14ac:dyDescent="0.2">
      <c r="G21" s="7"/>
    </row>
    <row r="23" spans="1:8" x14ac:dyDescent="0.2">
      <c r="A23" s="3"/>
      <c r="B23" s="3"/>
      <c r="C23" s="3"/>
      <c r="D23" s="3"/>
      <c r="E23" s="3"/>
      <c r="F23" s="3"/>
      <c r="G23" s="8" t="s">
        <v>40</v>
      </c>
      <c r="H23" s="3"/>
    </row>
    <row r="24" spans="1:8" x14ac:dyDescent="0.2">
      <c r="A24" s="3"/>
      <c r="B24" s="3" t="s">
        <v>6</v>
      </c>
      <c r="C24" s="3"/>
      <c r="D24" s="3"/>
      <c r="E24" s="3"/>
      <c r="F24" s="3"/>
      <c r="G24" s="8" t="s">
        <v>41</v>
      </c>
      <c r="H24" s="3"/>
    </row>
    <row r="25" spans="1:8" ht="9" customHeight="1" x14ac:dyDescent="0.2">
      <c r="A25" s="3"/>
      <c r="B25" s="9"/>
      <c r="C25" s="10"/>
      <c r="D25" s="9"/>
      <c r="E25" s="9"/>
      <c r="F25" s="9"/>
      <c r="G25" s="9"/>
      <c r="H25" s="3"/>
    </row>
    <row r="26" spans="1:8" x14ac:dyDescent="0.2">
      <c r="A26" s="3"/>
      <c r="B26" s="3" t="s">
        <v>7</v>
      </c>
      <c r="C26" s="5"/>
      <c r="D26" s="3"/>
      <c r="E26" s="3"/>
      <c r="F26" s="3"/>
      <c r="G26" s="3"/>
      <c r="H26" s="3"/>
    </row>
    <row r="27" spans="1:8" x14ac:dyDescent="0.2">
      <c r="A27" s="3"/>
      <c r="B27" s="3" t="s">
        <v>8</v>
      </c>
      <c r="C27" s="4"/>
      <c r="D27" s="3"/>
      <c r="E27" s="3"/>
      <c r="F27" s="4"/>
      <c r="G27" s="4">
        <v>493850</v>
      </c>
      <c r="H27" s="3"/>
    </row>
    <row r="28" spans="1:8" x14ac:dyDescent="0.2">
      <c r="A28" s="3"/>
      <c r="B28" s="3" t="s">
        <v>9</v>
      </c>
      <c r="C28" s="5"/>
      <c r="D28" s="3"/>
      <c r="E28" s="3"/>
      <c r="F28" s="5"/>
      <c r="G28" s="5">
        <v>60000</v>
      </c>
      <c r="H28" s="3"/>
    </row>
    <row r="29" spans="1:8" x14ac:dyDescent="0.2">
      <c r="A29" s="3"/>
      <c r="B29" s="3" t="s">
        <v>10</v>
      </c>
      <c r="C29" s="5"/>
      <c r="D29" s="3"/>
      <c r="E29" s="3"/>
      <c r="F29" s="5"/>
      <c r="G29" s="5">
        <v>70000</v>
      </c>
      <c r="H29" s="3"/>
    </row>
    <row r="30" spans="1:8" x14ac:dyDescent="0.2">
      <c r="A30" s="3"/>
      <c r="B30" s="3" t="s">
        <v>11</v>
      </c>
      <c r="C30" s="5"/>
      <c r="D30" s="3"/>
      <c r="E30" s="3"/>
      <c r="F30" s="5"/>
      <c r="G30" s="5">
        <v>60000</v>
      </c>
      <c r="H30" s="3"/>
    </row>
    <row r="31" spans="1:8" x14ac:dyDescent="0.2">
      <c r="A31" s="3"/>
      <c r="B31" s="3" t="s">
        <v>12</v>
      </c>
      <c r="C31" s="5"/>
      <c r="D31" s="3"/>
      <c r="E31" s="3"/>
      <c r="F31" s="5"/>
      <c r="G31" s="5">
        <v>131000</v>
      </c>
      <c r="H31" s="3"/>
    </row>
    <row r="32" spans="1:8" x14ac:dyDescent="0.2">
      <c r="A32" s="3"/>
      <c r="B32" s="3" t="s">
        <v>13</v>
      </c>
      <c r="C32" s="5"/>
      <c r="D32" s="3"/>
      <c r="E32" s="3"/>
      <c r="F32" s="5"/>
      <c r="G32" s="5">
        <v>80000</v>
      </c>
      <c r="H32" s="3"/>
    </row>
    <row r="33" spans="1:8" x14ac:dyDescent="0.2">
      <c r="A33" s="3"/>
      <c r="B33" s="3" t="s">
        <v>14</v>
      </c>
      <c r="C33" s="5"/>
      <c r="D33" s="3"/>
      <c r="E33" s="3"/>
      <c r="F33" s="5"/>
      <c r="G33" s="5">
        <v>15778</v>
      </c>
      <c r="H33" s="3"/>
    </row>
    <row r="34" spans="1:8" x14ac:dyDescent="0.2">
      <c r="A34" s="3"/>
      <c r="B34" s="3" t="s">
        <v>15</v>
      </c>
      <c r="C34" s="5"/>
      <c r="D34" s="3"/>
      <c r="E34" s="3"/>
      <c r="F34" s="5"/>
      <c r="G34" s="5">
        <v>9250</v>
      </c>
      <c r="H34" s="3"/>
    </row>
    <row r="35" spans="1:8" x14ac:dyDescent="0.2">
      <c r="A35" s="3"/>
      <c r="B35" s="3" t="s">
        <v>16</v>
      </c>
      <c r="C35" s="5"/>
      <c r="D35" s="3"/>
      <c r="E35" s="3"/>
      <c r="F35" s="5"/>
      <c r="G35" s="5">
        <v>17752</v>
      </c>
      <c r="H35" s="3"/>
    </row>
    <row r="36" spans="1:8" x14ac:dyDescent="0.2">
      <c r="A36" s="3"/>
      <c r="B36" s="3" t="s">
        <v>17</v>
      </c>
      <c r="C36" s="5"/>
      <c r="D36" s="3"/>
      <c r="E36" s="3"/>
      <c r="F36" s="5"/>
      <c r="G36" s="5">
        <v>5000</v>
      </c>
      <c r="H36" s="3"/>
    </row>
    <row r="37" spans="1:8" x14ac:dyDescent="0.2">
      <c r="A37" s="3"/>
      <c r="B37" s="3" t="s">
        <v>18</v>
      </c>
      <c r="C37" s="5"/>
      <c r="D37" s="3"/>
      <c r="E37" s="3"/>
      <c r="F37" s="5"/>
      <c r="G37" s="5">
        <v>30000</v>
      </c>
      <c r="H37" s="3"/>
    </row>
    <row r="38" spans="1:8" x14ac:dyDescent="0.2">
      <c r="A38" s="3"/>
      <c r="B38" s="3" t="s">
        <v>19</v>
      </c>
      <c r="C38" s="5"/>
      <c r="D38" s="3"/>
      <c r="E38" s="3"/>
      <c r="F38" s="5"/>
      <c r="G38" s="5">
        <v>6500</v>
      </c>
      <c r="H38" s="3"/>
    </row>
    <row r="39" spans="1:8" x14ac:dyDescent="0.2">
      <c r="A39" s="3"/>
      <c r="B39" s="3" t="s">
        <v>20</v>
      </c>
      <c r="C39" s="5"/>
      <c r="D39" s="3"/>
      <c r="E39" s="3"/>
      <c r="F39" s="5"/>
      <c r="G39" s="5">
        <v>196000</v>
      </c>
      <c r="H39" s="3"/>
    </row>
    <row r="40" spans="1:8" x14ac:dyDescent="0.2">
      <c r="A40" s="3"/>
      <c r="B40" s="3" t="s">
        <v>21</v>
      </c>
      <c r="C40" s="5"/>
      <c r="D40" s="3"/>
      <c r="E40" s="3"/>
      <c r="F40" s="5"/>
      <c r="G40" s="5">
        <v>100000</v>
      </c>
      <c r="H40" s="5">
        <v>1743595</v>
      </c>
    </row>
    <row r="41" spans="1:8" x14ac:dyDescent="0.2">
      <c r="A41" s="3"/>
      <c r="B41" s="3" t="s">
        <v>22</v>
      </c>
      <c r="C41" s="5"/>
      <c r="D41" s="3"/>
      <c r="E41" s="3"/>
      <c r="F41" s="5"/>
      <c r="G41" s="5">
        <v>11000</v>
      </c>
      <c r="H41" s="3"/>
    </row>
    <row r="42" spans="1:8" x14ac:dyDescent="0.2">
      <c r="A42" s="3"/>
      <c r="B42" s="3" t="s">
        <v>23</v>
      </c>
      <c r="C42" s="5"/>
      <c r="D42" s="3"/>
      <c r="E42" s="3"/>
      <c r="F42" s="5"/>
      <c r="G42" s="5">
        <v>9000</v>
      </c>
      <c r="H42" s="3"/>
    </row>
    <row r="43" spans="1:8" x14ac:dyDescent="0.2">
      <c r="A43" s="3"/>
      <c r="B43" s="3" t="s">
        <v>24</v>
      </c>
      <c r="C43" s="5"/>
      <c r="D43" s="3"/>
      <c r="E43" s="3"/>
      <c r="F43" s="5"/>
      <c r="G43" s="5">
        <v>34000</v>
      </c>
      <c r="H43" s="3"/>
    </row>
    <row r="44" spans="1:8" x14ac:dyDescent="0.2">
      <c r="A44" s="3"/>
      <c r="B44" s="3" t="s">
        <v>25</v>
      </c>
      <c r="C44" s="5"/>
      <c r="D44" s="3"/>
      <c r="E44" s="3"/>
      <c r="F44" s="5"/>
      <c r="G44" s="5">
        <v>11000</v>
      </c>
      <c r="H44" s="3"/>
    </row>
    <row r="45" spans="1:8" x14ac:dyDescent="0.2">
      <c r="A45" s="3"/>
      <c r="B45" s="3" t="s">
        <v>26</v>
      </c>
      <c r="C45" s="5"/>
      <c r="D45" s="3"/>
      <c r="E45" s="3"/>
      <c r="F45" s="5"/>
      <c r="G45" s="5">
        <v>33563</v>
      </c>
      <c r="H45" s="3"/>
    </row>
    <row r="46" spans="1:8" x14ac:dyDescent="0.2">
      <c r="A46" s="3"/>
      <c r="B46" s="3" t="s">
        <v>27</v>
      </c>
      <c r="C46" s="5"/>
      <c r="D46" s="3"/>
      <c r="E46" s="3"/>
      <c r="F46" s="5"/>
      <c r="G46" s="5">
        <v>16000</v>
      </c>
      <c r="H46" s="3"/>
    </row>
    <row r="47" spans="1:8" x14ac:dyDescent="0.2">
      <c r="A47" s="3"/>
      <c r="B47" s="3" t="s">
        <v>28</v>
      </c>
      <c r="C47" s="5"/>
      <c r="D47" s="3"/>
      <c r="E47" s="3"/>
      <c r="F47" s="5"/>
      <c r="G47" s="5">
        <v>5000</v>
      </c>
      <c r="H47" s="3"/>
    </row>
    <row r="48" spans="1:8" x14ac:dyDescent="0.2">
      <c r="A48" s="3"/>
      <c r="B48" s="3" t="s">
        <v>29</v>
      </c>
      <c r="C48" s="5"/>
      <c r="D48" s="3"/>
      <c r="E48" s="3"/>
      <c r="F48" s="5"/>
      <c r="G48" s="5"/>
      <c r="H48" s="3"/>
    </row>
    <row r="49" spans="1:8" x14ac:dyDescent="0.2">
      <c r="A49" s="3"/>
      <c r="B49" s="3" t="s">
        <v>30</v>
      </c>
      <c r="C49" s="5"/>
      <c r="D49" s="3"/>
      <c r="E49" s="3"/>
      <c r="F49" s="5"/>
      <c r="G49" s="5">
        <v>23000</v>
      </c>
      <c r="H49" s="3"/>
    </row>
    <row r="50" spans="1:8" x14ac:dyDescent="0.2">
      <c r="A50" s="3"/>
      <c r="B50" s="3" t="s">
        <v>31</v>
      </c>
      <c r="C50" s="5"/>
      <c r="D50" s="3"/>
      <c r="E50" s="3"/>
      <c r="F50" s="5"/>
      <c r="G50" s="5">
        <v>12500</v>
      </c>
      <c r="H50" s="3"/>
    </row>
    <row r="51" spans="1:8" x14ac:dyDescent="0.2">
      <c r="A51" s="3"/>
      <c r="B51" s="3" t="s">
        <v>32</v>
      </c>
      <c r="C51" s="5"/>
      <c r="D51" s="3"/>
      <c r="E51" s="3"/>
      <c r="F51" s="5"/>
      <c r="G51" s="5">
        <v>78336</v>
      </c>
      <c r="H51" s="3"/>
    </row>
    <row r="52" spans="1:8" x14ac:dyDescent="0.2">
      <c r="A52" s="3"/>
      <c r="B52" s="3" t="s">
        <v>33</v>
      </c>
      <c r="C52" s="5"/>
      <c r="D52" s="3"/>
      <c r="E52" s="3"/>
      <c r="F52" s="5"/>
      <c r="G52" s="5">
        <v>80000</v>
      </c>
      <c r="H52" s="3"/>
    </row>
    <row r="53" spans="1:8" x14ac:dyDescent="0.2">
      <c r="A53" s="3"/>
      <c r="B53" s="3" t="s">
        <v>34</v>
      </c>
      <c r="C53" s="5"/>
      <c r="D53" s="3"/>
      <c r="E53" s="3"/>
      <c r="F53" s="5"/>
      <c r="G53" s="5">
        <v>-50000</v>
      </c>
      <c r="H53" s="3"/>
    </row>
    <row r="54" spans="1:8" x14ac:dyDescent="0.2">
      <c r="A54" s="3"/>
      <c r="B54" s="3" t="s">
        <v>35</v>
      </c>
      <c r="C54" s="5"/>
      <c r="D54" s="3"/>
      <c r="E54" s="3"/>
      <c r="F54" s="5"/>
      <c r="G54" s="5">
        <v>-100000</v>
      </c>
      <c r="H54" s="3"/>
    </row>
    <row r="55" spans="1:8" x14ac:dyDescent="0.2">
      <c r="A55" s="3"/>
      <c r="B55" s="3" t="s">
        <v>36</v>
      </c>
      <c r="C55" s="5"/>
      <c r="D55" s="3"/>
      <c r="E55" s="3"/>
      <c r="F55" s="5"/>
      <c r="G55" s="5">
        <v>-200000</v>
      </c>
      <c r="H55" s="3"/>
    </row>
    <row r="56" spans="1:8" x14ac:dyDescent="0.2">
      <c r="A56" s="3"/>
      <c r="B56" s="3"/>
      <c r="C56" s="3"/>
      <c r="D56" s="3"/>
      <c r="E56" s="8" t="s">
        <v>39</v>
      </c>
      <c r="F56" s="3"/>
      <c r="G56" s="6">
        <f>SUM(G27:G55)</f>
        <v>1238529</v>
      </c>
      <c r="H56" s="3"/>
    </row>
    <row r="57" spans="1:8" x14ac:dyDescent="0.2">
      <c r="G57" s="7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B7" sqref="B7"/>
    </sheetView>
  </sheetViews>
  <sheetFormatPr defaultRowHeight="15" x14ac:dyDescent="0.2"/>
  <cols>
    <col min="1" max="1" width="41" customWidth="1"/>
    <col min="2" max="2" width="23.5546875" customWidth="1"/>
    <col min="3" max="3" width="14.21875" customWidth="1"/>
  </cols>
  <sheetData>
    <row r="1" spans="1:3" x14ac:dyDescent="0.2">
      <c r="A1" s="2"/>
      <c r="B1" s="2"/>
      <c r="C1" s="2"/>
    </row>
    <row r="2" spans="1:3" x14ac:dyDescent="0.2">
      <c r="A2" s="2"/>
      <c r="B2" s="2"/>
      <c r="C2" s="2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x14ac:dyDescent="0.2">
      <c r="A5" s="2"/>
      <c r="B5" s="2"/>
      <c r="C5" s="2"/>
    </row>
    <row r="6" spans="1:3" x14ac:dyDescent="0.2">
      <c r="A6" s="2"/>
      <c r="B6" s="2"/>
      <c r="C6" s="2"/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  <row r="9" spans="1:3" x14ac:dyDescent="0.2">
      <c r="A9" s="3"/>
      <c r="B9" s="3"/>
      <c r="C9" s="1"/>
    </row>
    <row r="10" spans="1:3" x14ac:dyDescent="0.2">
      <c r="A10" s="3"/>
      <c r="B10" s="3"/>
      <c r="C10" s="8"/>
    </row>
    <row r="11" spans="1:3" x14ac:dyDescent="0.2">
      <c r="A11" s="3"/>
      <c r="B11" s="3"/>
      <c r="C11" s="8"/>
    </row>
    <row r="12" spans="1:3" x14ac:dyDescent="0.2">
      <c r="A12" s="3"/>
      <c r="B12" s="3"/>
      <c r="C12" s="8"/>
    </row>
    <row r="13" spans="1:3" x14ac:dyDescent="0.2">
      <c r="A13" s="9"/>
      <c r="B13" s="3"/>
      <c r="C13" s="9"/>
    </row>
    <row r="14" spans="1:3" x14ac:dyDescent="0.2">
      <c r="A14" s="3"/>
      <c r="B14" s="3"/>
      <c r="C14" s="4"/>
    </row>
    <row r="15" spans="1:3" x14ac:dyDescent="0.2">
      <c r="A15" s="13"/>
      <c r="B15" s="3"/>
      <c r="C15" s="5"/>
    </row>
    <row r="16" spans="1:3" x14ac:dyDescent="0.2">
      <c r="A16" s="13"/>
      <c r="B16" s="3"/>
      <c r="C16" s="5"/>
    </row>
    <row r="17" spans="1:3" x14ac:dyDescent="0.2">
      <c r="A17" s="4"/>
      <c r="B17" s="4"/>
      <c r="C17" s="9"/>
    </row>
    <row r="18" spans="1:3" ht="15.75" thickBot="1" x14ac:dyDescent="0.25">
      <c r="A18" s="8"/>
      <c r="B18" s="5"/>
      <c r="C18" s="4"/>
    </row>
    <row r="19" spans="1:3" ht="15.75" thickTop="1" x14ac:dyDescent="0.2">
      <c r="A19" s="3"/>
      <c r="B19" s="5"/>
      <c r="C19" s="14"/>
    </row>
    <row r="20" spans="1:3" x14ac:dyDescent="0.2">
      <c r="A20" s="3"/>
      <c r="B20" s="5"/>
      <c r="C20" s="3"/>
    </row>
    <row r="21" spans="1:3" x14ac:dyDescent="0.2">
      <c r="A21" s="3"/>
      <c r="B21" s="5"/>
      <c r="C21" s="3"/>
    </row>
    <row r="22" spans="1:3" x14ac:dyDescent="0.2">
      <c r="A22" s="9"/>
      <c r="B22" s="5"/>
      <c r="C22" s="3"/>
    </row>
    <row r="23" spans="1:3" x14ac:dyDescent="0.2">
      <c r="A23" s="3"/>
      <c r="B23" s="5"/>
      <c r="C23" s="4"/>
    </row>
    <row r="24" spans="1:3" x14ac:dyDescent="0.2">
      <c r="A24" s="3"/>
      <c r="B24" s="5"/>
      <c r="C24" s="5"/>
    </row>
    <row r="25" spans="1:3" x14ac:dyDescent="0.2">
      <c r="A25" s="3"/>
      <c r="B25" s="5"/>
      <c r="C25" s="5"/>
    </row>
    <row r="26" spans="1:3" x14ac:dyDescent="0.2">
      <c r="A26" s="3"/>
      <c r="B26" s="5"/>
      <c r="C26" s="5"/>
    </row>
    <row r="27" spans="1:3" x14ac:dyDescent="0.2">
      <c r="A27" s="3"/>
      <c r="B27" s="5"/>
      <c r="C27" s="5"/>
    </row>
    <row r="28" spans="1:3" x14ac:dyDescent="0.2">
      <c r="A28" s="3"/>
      <c r="B28" s="5"/>
      <c r="C28" s="5"/>
    </row>
    <row r="29" spans="1:3" x14ac:dyDescent="0.2">
      <c r="A29" s="3"/>
      <c r="B29" s="5"/>
      <c r="C29" s="5"/>
    </row>
    <row r="30" spans="1:3" x14ac:dyDescent="0.2">
      <c r="A30" s="3"/>
      <c r="B30" s="5"/>
      <c r="C30" s="5"/>
    </row>
    <row r="31" spans="1:3" x14ac:dyDescent="0.2">
      <c r="A31" s="3"/>
      <c r="B31" s="5"/>
      <c r="C31" s="5"/>
    </row>
    <row r="32" spans="1:3" x14ac:dyDescent="0.2">
      <c r="A32" s="3"/>
      <c r="B32" s="5"/>
      <c r="C32" s="5"/>
    </row>
    <row r="33" spans="1:3" x14ac:dyDescent="0.2">
      <c r="A33" s="3"/>
      <c r="B33" s="5"/>
      <c r="C33" s="5"/>
    </row>
    <row r="34" spans="1:3" x14ac:dyDescent="0.2">
      <c r="A34" s="3"/>
      <c r="B34" s="5"/>
      <c r="C34" s="5"/>
    </row>
    <row r="35" spans="1:3" x14ac:dyDescent="0.2">
      <c r="A35" s="3"/>
      <c r="B35" s="3"/>
      <c r="C35" s="5"/>
    </row>
    <row r="36" spans="1:3" x14ac:dyDescent="0.2">
      <c r="A36" s="3"/>
      <c r="B36" s="3"/>
      <c r="C36" s="5"/>
    </row>
    <row r="37" spans="1:3" x14ac:dyDescent="0.2">
      <c r="A37" s="3"/>
      <c r="B37" s="3"/>
      <c r="C37" s="5"/>
    </row>
    <row r="38" spans="1:3" x14ac:dyDescent="0.2">
      <c r="A38" s="3"/>
      <c r="B38" s="3"/>
      <c r="C38" s="5"/>
    </row>
    <row r="39" spans="1:3" x14ac:dyDescent="0.2">
      <c r="A39" s="3"/>
      <c r="B39" s="3"/>
      <c r="C39" s="5"/>
    </row>
    <row r="40" spans="1:3" x14ac:dyDescent="0.2">
      <c r="A40" s="3"/>
      <c r="B40" s="3"/>
      <c r="C40" s="5"/>
    </row>
    <row r="41" spans="1:3" x14ac:dyDescent="0.2">
      <c r="A41" s="3"/>
      <c r="B41" s="3"/>
      <c r="C41" s="15"/>
    </row>
    <row r="42" spans="1:3" ht="15.75" thickBot="1" x14ac:dyDescent="0.25">
      <c r="A42" s="8"/>
      <c r="B42" s="3"/>
      <c r="C42" s="4"/>
    </row>
    <row r="43" spans="1:3" ht="15.75" thickTop="1" x14ac:dyDescent="0.2">
      <c r="A43" s="3"/>
      <c r="B43" s="3"/>
      <c r="C43" s="14"/>
    </row>
    <row r="44" spans="1:3" ht="15.75" x14ac:dyDescent="0.25">
      <c r="A44" s="16"/>
      <c r="B44" s="3"/>
      <c r="C44" s="3"/>
    </row>
    <row r="45" spans="1:3" ht="15.75" thickBot="1" x14ac:dyDescent="0.25">
      <c r="A45" s="8"/>
      <c r="B45" s="1"/>
      <c r="C45" s="4"/>
    </row>
    <row r="46" spans="1:3" ht="15.75" thickTop="1" x14ac:dyDescent="0.2">
      <c r="A46" s="1"/>
      <c r="B46" s="1"/>
      <c r="C46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4:K39"/>
  <sheetViews>
    <sheetView workbookViewId="0">
      <selection activeCell="A7" sqref="A7:I25"/>
    </sheetView>
  </sheetViews>
  <sheetFormatPr defaultRowHeight="15" x14ac:dyDescent="0.2"/>
  <sheetData>
    <row r="24" spans="10:11" x14ac:dyDescent="0.2">
      <c r="J24" t="s">
        <v>102</v>
      </c>
      <c r="K24">
        <v>818148</v>
      </c>
    </row>
    <row r="25" spans="10:11" x14ac:dyDescent="0.2">
      <c r="J25" t="s">
        <v>91</v>
      </c>
      <c r="K25">
        <v>51343</v>
      </c>
    </row>
    <row r="26" spans="10:11" x14ac:dyDescent="0.2">
      <c r="J26" t="s">
        <v>92</v>
      </c>
      <c r="K26">
        <v>4018616</v>
      </c>
    </row>
    <row r="35" spans="3:4" x14ac:dyDescent="0.2">
      <c r="C35" t="s">
        <v>103</v>
      </c>
      <c r="D35">
        <v>1505137</v>
      </c>
    </row>
    <row r="36" spans="3:4" x14ac:dyDescent="0.2">
      <c r="C36" t="s">
        <v>104</v>
      </c>
      <c r="D36">
        <v>148147</v>
      </c>
    </row>
    <row r="37" spans="3:4" x14ac:dyDescent="0.2">
      <c r="C37" t="s">
        <v>105</v>
      </c>
      <c r="D37">
        <v>2487009</v>
      </c>
    </row>
    <row r="38" spans="3:4" x14ac:dyDescent="0.2">
      <c r="C38" t="s">
        <v>106</v>
      </c>
      <c r="D38">
        <v>29485</v>
      </c>
    </row>
    <row r="39" spans="3:4" x14ac:dyDescent="0.2">
      <c r="C39" t="s">
        <v>107</v>
      </c>
      <c r="D39">
        <v>325000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4" sqref="B4"/>
    </sheetView>
  </sheetViews>
  <sheetFormatPr defaultRowHeight="15" x14ac:dyDescent="0.2"/>
  <cols>
    <col min="1" max="1" width="18.5546875" bestFit="1" customWidth="1"/>
    <col min="2" max="2" width="14.109375" bestFit="1" customWidth="1"/>
  </cols>
  <sheetData>
    <row r="1" spans="1:2" ht="15.75" x14ac:dyDescent="0.25">
      <c r="A1" s="54"/>
      <c r="B1" s="69" t="s">
        <v>109</v>
      </c>
    </row>
    <row r="2" spans="1:2" ht="15.75" x14ac:dyDescent="0.25">
      <c r="A2" s="54"/>
      <c r="B2" s="54"/>
    </row>
    <row r="3" spans="1:2" ht="15.75" x14ac:dyDescent="0.25">
      <c r="A3" s="54" t="s">
        <v>96</v>
      </c>
      <c r="B3" s="55">
        <v>51601966</v>
      </c>
    </row>
    <row r="4" spans="1:2" ht="15.75" x14ac:dyDescent="0.25">
      <c r="A4" s="54" t="s">
        <v>97</v>
      </c>
      <c r="B4" s="55">
        <f>4772543+12000+18950</f>
        <v>4803493</v>
      </c>
    </row>
    <row r="5" spans="1:2" ht="15.75" x14ac:dyDescent="0.25">
      <c r="A5" s="54" t="s">
        <v>98</v>
      </c>
      <c r="B5" s="55">
        <v>3659645</v>
      </c>
    </row>
    <row r="6" spans="1:2" ht="15.75" x14ac:dyDescent="0.25">
      <c r="A6" s="54" t="s">
        <v>99</v>
      </c>
      <c r="B6" s="55">
        <v>1085715</v>
      </c>
    </row>
    <row r="7" spans="1:2" ht="15.75" x14ac:dyDescent="0.25">
      <c r="A7" s="54" t="s">
        <v>100</v>
      </c>
      <c r="B7" s="55">
        <v>80715</v>
      </c>
    </row>
    <row r="8" spans="1:2" ht="15.75" x14ac:dyDescent="0.25">
      <c r="A8" s="54" t="s">
        <v>101</v>
      </c>
      <c r="B8" s="57">
        <v>39795</v>
      </c>
    </row>
    <row r="9" spans="1:2" ht="15.75" x14ac:dyDescent="0.25">
      <c r="A9" s="54"/>
      <c r="B9" s="56" t="s">
        <v>93</v>
      </c>
    </row>
    <row r="10" spans="1:2" ht="15.75" x14ac:dyDescent="0.25">
      <c r="A10" s="54" t="s">
        <v>94</v>
      </c>
      <c r="B10" s="55">
        <f>SUM(B3:B8)</f>
        <v>61271329</v>
      </c>
    </row>
    <row r="11" spans="1:2" ht="15.75" x14ac:dyDescent="0.25">
      <c r="A11" s="54"/>
      <c r="B11" s="56" t="s">
        <v>95</v>
      </c>
    </row>
    <row r="12" spans="1:2" ht="15.75" x14ac:dyDescent="0.25">
      <c r="A12" s="54"/>
      <c r="B12" s="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zoomScale="87" zoomScaleNormal="87" workbookViewId="0"/>
  </sheetViews>
  <sheetFormatPr defaultRowHeight="15" x14ac:dyDescent="0.2"/>
  <cols>
    <col min="1" max="1" width="11.6640625" style="1" customWidth="1"/>
    <col min="2" max="5" width="9.6640625" style="1" customWidth="1"/>
    <col min="6" max="6" width="11.6640625" style="1" customWidth="1"/>
    <col min="7" max="256" width="9.6640625" style="1" customWidth="1"/>
  </cols>
  <sheetData>
    <row r="1" spans="1:6" x14ac:dyDescent="0.2">
      <c r="A1" s="3"/>
      <c r="B1" s="2" t="s">
        <v>0</v>
      </c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3"/>
      <c r="B3" s="2" t="s">
        <v>1</v>
      </c>
      <c r="C3" s="2"/>
      <c r="D3" s="2"/>
      <c r="E3" s="2"/>
      <c r="F3" s="2"/>
    </row>
    <row r="5" spans="1:6" x14ac:dyDescent="0.2">
      <c r="A5" s="3"/>
      <c r="B5" s="2" t="s">
        <v>2</v>
      </c>
      <c r="C5" s="2"/>
      <c r="D5" s="2"/>
      <c r="E5" s="2"/>
      <c r="F5" s="2"/>
    </row>
    <row r="7" spans="1:6" x14ac:dyDescent="0.2">
      <c r="A7" s="3"/>
      <c r="B7" s="2" t="s">
        <v>42</v>
      </c>
      <c r="C7" s="2"/>
      <c r="D7" s="2"/>
      <c r="E7" s="2"/>
      <c r="F7" s="2"/>
    </row>
    <row r="8" spans="1:6" x14ac:dyDescent="0.2">
      <c r="A8" s="3"/>
      <c r="B8" s="2"/>
      <c r="C8" s="3"/>
      <c r="D8" s="3"/>
      <c r="E8" s="3"/>
      <c r="F8" s="3"/>
    </row>
    <row r="9" spans="1:6" x14ac:dyDescent="0.2">
      <c r="A9" s="3"/>
      <c r="B9" s="2"/>
      <c r="C9" s="3"/>
      <c r="D9" s="3"/>
      <c r="E9" s="3"/>
      <c r="F9" s="3"/>
    </row>
    <row r="10" spans="1:6" x14ac:dyDescent="0.2">
      <c r="A10" s="3"/>
      <c r="B10" s="2"/>
      <c r="C10" s="3"/>
      <c r="D10" s="3"/>
      <c r="E10" s="3"/>
      <c r="F10" s="3"/>
    </row>
    <row r="11" spans="1:6" x14ac:dyDescent="0.2">
      <c r="A11" s="3"/>
      <c r="B11" s="2"/>
      <c r="C11" s="3"/>
      <c r="D11" s="3"/>
      <c r="E11" s="3"/>
      <c r="F11" s="3"/>
    </row>
    <row r="13" spans="1:6" x14ac:dyDescent="0.2">
      <c r="F13" s="11" t="s">
        <v>46</v>
      </c>
    </row>
    <row r="15" spans="1:6" x14ac:dyDescent="0.2">
      <c r="A15" s="3"/>
      <c r="B15" s="3"/>
      <c r="C15" s="3"/>
      <c r="D15" s="3"/>
      <c r="E15" s="3"/>
      <c r="F15" s="4"/>
    </row>
    <row r="16" spans="1:6" x14ac:dyDescent="0.2">
      <c r="A16" s="3"/>
      <c r="B16" s="3" t="s">
        <v>43</v>
      </c>
      <c r="C16" s="3"/>
      <c r="D16" s="3"/>
      <c r="E16" s="3"/>
      <c r="F16" s="4">
        <v>46216807</v>
      </c>
    </row>
    <row r="17" spans="1:6" x14ac:dyDescent="0.2">
      <c r="A17" s="3"/>
      <c r="B17" s="3"/>
      <c r="C17" s="3"/>
      <c r="D17" s="3"/>
      <c r="E17" s="3"/>
      <c r="F17" s="4"/>
    </row>
    <row r="18" spans="1:6" x14ac:dyDescent="0.2">
      <c r="A18" s="3"/>
      <c r="B18" s="3"/>
      <c r="C18" s="3"/>
      <c r="D18" s="3"/>
      <c r="E18" s="3"/>
      <c r="F18" s="5"/>
    </row>
    <row r="19" spans="1:6" x14ac:dyDescent="0.2">
      <c r="A19" s="3"/>
      <c r="B19" s="3" t="s">
        <v>44</v>
      </c>
      <c r="C19" s="3"/>
      <c r="D19" s="3"/>
      <c r="E19" s="3"/>
      <c r="F19" s="5">
        <v>45342082</v>
      </c>
    </row>
    <row r="20" spans="1:6" x14ac:dyDescent="0.2">
      <c r="F20" s="12"/>
    </row>
    <row r="21" spans="1:6" x14ac:dyDescent="0.2">
      <c r="A21" s="3"/>
      <c r="B21" s="3"/>
      <c r="C21" s="3"/>
      <c r="D21" s="3" t="s">
        <v>45</v>
      </c>
      <c r="E21" s="3"/>
      <c r="F21" s="4">
        <f>F16-F19</f>
        <v>874725</v>
      </c>
    </row>
    <row r="22" spans="1:6" x14ac:dyDescent="0.2">
      <c r="F22" s="7"/>
    </row>
    <row r="23" spans="1:6" x14ac:dyDescent="0.2">
      <c r="A23" s="3"/>
      <c r="B23" s="3"/>
      <c r="C23" s="3"/>
      <c r="D23" s="3"/>
      <c r="E23" s="3"/>
      <c r="F23" s="4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zoomScale="87" zoomScaleNormal="87" workbookViewId="0">
      <selection activeCell="C1" sqref="C1"/>
    </sheetView>
  </sheetViews>
  <sheetFormatPr defaultRowHeight="15" x14ac:dyDescent="0.2"/>
  <cols>
    <col min="1" max="1" width="3.6640625" style="1" customWidth="1"/>
    <col min="2" max="2" width="4.6640625" style="1" customWidth="1"/>
    <col min="3" max="3" width="47.6640625" style="1" customWidth="1"/>
    <col min="4" max="4" width="8.6640625" style="1" customWidth="1"/>
    <col min="5" max="5" width="12.6640625" style="1" customWidth="1"/>
    <col min="6" max="256" width="9.6640625" style="1" customWidth="1"/>
  </cols>
  <sheetData>
    <row r="1" spans="1:6" x14ac:dyDescent="0.2">
      <c r="A1" s="3"/>
      <c r="B1" s="3"/>
      <c r="C1" s="2" t="s">
        <v>0</v>
      </c>
      <c r="D1" s="2"/>
      <c r="E1" s="2"/>
      <c r="F1" s="2"/>
    </row>
    <row r="2" spans="1:6" x14ac:dyDescent="0.2">
      <c r="A2" s="2"/>
      <c r="B2" s="3"/>
      <c r="C2" s="2"/>
      <c r="D2" s="2"/>
      <c r="E2" s="2"/>
      <c r="F2" s="2"/>
    </row>
    <row r="3" spans="1:6" x14ac:dyDescent="0.2">
      <c r="A3" s="3"/>
      <c r="B3" s="3"/>
      <c r="C3" s="2" t="s">
        <v>1</v>
      </c>
      <c r="D3" s="2"/>
      <c r="E3" s="2"/>
      <c r="F3" s="2"/>
    </row>
    <row r="4" spans="1:6" x14ac:dyDescent="0.2">
      <c r="A4" s="3"/>
      <c r="B4" s="3"/>
      <c r="C4" s="2"/>
      <c r="D4" s="2"/>
      <c r="E4" s="2"/>
      <c r="F4" s="3"/>
    </row>
    <row r="5" spans="1:6" x14ac:dyDescent="0.2">
      <c r="A5" s="3"/>
      <c r="B5" s="3"/>
      <c r="C5" s="2" t="s">
        <v>2</v>
      </c>
      <c r="D5" s="2"/>
      <c r="E5" s="2"/>
      <c r="F5" s="2"/>
    </row>
    <row r="6" spans="1:6" x14ac:dyDescent="0.2">
      <c r="A6" s="3"/>
      <c r="B6" s="3"/>
      <c r="C6" s="2"/>
      <c r="D6" s="2"/>
      <c r="E6" s="2"/>
      <c r="F6" s="3"/>
    </row>
    <row r="7" spans="1:6" x14ac:dyDescent="0.2">
      <c r="A7" s="3"/>
      <c r="B7" s="3"/>
      <c r="C7" s="2" t="s">
        <v>42</v>
      </c>
      <c r="D7" s="2"/>
      <c r="E7" s="2"/>
      <c r="F7" s="2"/>
    </row>
    <row r="8" spans="1:6" x14ac:dyDescent="0.2">
      <c r="A8" s="3"/>
      <c r="B8" s="2"/>
      <c r="C8" s="2"/>
      <c r="D8" s="2"/>
      <c r="E8" s="2"/>
      <c r="F8" s="2"/>
    </row>
    <row r="9" spans="1:6" x14ac:dyDescent="0.2">
      <c r="A9" s="3"/>
      <c r="B9" s="2"/>
      <c r="C9" s="2"/>
      <c r="D9" s="2"/>
      <c r="E9" s="2"/>
      <c r="F9" s="2"/>
    </row>
    <row r="10" spans="1:6" x14ac:dyDescent="0.2">
      <c r="A10" s="3"/>
      <c r="B10" s="2"/>
      <c r="C10" s="3"/>
      <c r="D10" s="3"/>
      <c r="E10" s="3"/>
      <c r="F10" s="3"/>
    </row>
    <row r="11" spans="1:6" x14ac:dyDescent="0.2">
      <c r="A11" s="3"/>
      <c r="B11" s="3"/>
      <c r="C11" s="3"/>
      <c r="D11" s="3"/>
      <c r="E11" s="8" t="s">
        <v>40</v>
      </c>
      <c r="F11" s="3"/>
    </row>
    <row r="12" spans="1:6" x14ac:dyDescent="0.2">
      <c r="A12" s="3"/>
      <c r="B12" s="3"/>
      <c r="C12" s="3"/>
      <c r="D12" s="3"/>
      <c r="E12" s="8" t="s">
        <v>71</v>
      </c>
      <c r="F12" s="3"/>
    </row>
    <row r="13" spans="1:6" x14ac:dyDescent="0.2">
      <c r="A13" s="3"/>
      <c r="B13" s="3"/>
      <c r="C13" s="3"/>
      <c r="D13" s="3"/>
      <c r="E13" s="8" t="s">
        <v>72</v>
      </c>
      <c r="F13" s="3"/>
    </row>
    <row r="14" spans="1:6" x14ac:dyDescent="0.2">
      <c r="A14" s="3"/>
      <c r="B14" s="3"/>
      <c r="C14" s="3" t="s">
        <v>47</v>
      </c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 t="s">
        <v>48</v>
      </c>
      <c r="D16" s="3"/>
      <c r="E16" s="4">
        <v>26159601</v>
      </c>
      <c r="F16" s="3"/>
    </row>
    <row r="17" spans="1:6" x14ac:dyDescent="0.2">
      <c r="A17" s="3"/>
      <c r="B17" s="3"/>
      <c r="C17" s="13" t="s">
        <v>49</v>
      </c>
      <c r="D17" s="3"/>
      <c r="E17" s="5">
        <v>19882131</v>
      </c>
      <c r="F17" s="3"/>
    </row>
    <row r="18" spans="1:6" x14ac:dyDescent="0.2">
      <c r="A18" s="3"/>
      <c r="B18" s="3"/>
      <c r="C18" s="13" t="s">
        <v>50</v>
      </c>
      <c r="D18" s="3"/>
      <c r="E18" s="5">
        <v>142281</v>
      </c>
      <c r="F18" s="3"/>
    </row>
    <row r="19" spans="1:6" x14ac:dyDescent="0.2">
      <c r="A19" s="3"/>
      <c r="B19" s="3"/>
      <c r="C19" s="4"/>
      <c r="D19" s="4"/>
      <c r="E19" s="9"/>
      <c r="F19" s="3"/>
    </row>
    <row r="20" spans="1:6" x14ac:dyDescent="0.2">
      <c r="A20" s="3"/>
      <c r="B20" s="3"/>
      <c r="C20" s="8" t="s">
        <v>51</v>
      </c>
      <c r="D20" s="5"/>
      <c r="E20" s="4">
        <f>SUM(E16:E19)</f>
        <v>46184013</v>
      </c>
      <c r="F20" s="3"/>
    </row>
    <row r="21" spans="1:6" x14ac:dyDescent="0.2">
      <c r="A21" s="3"/>
      <c r="B21" s="3"/>
      <c r="C21" s="3"/>
      <c r="D21" s="5"/>
      <c r="E21" s="14"/>
      <c r="F21" s="3"/>
    </row>
    <row r="22" spans="1:6" x14ac:dyDescent="0.2">
      <c r="A22" s="3"/>
      <c r="B22" s="3"/>
      <c r="C22" s="3"/>
      <c r="D22" s="5"/>
      <c r="E22" s="3"/>
      <c r="F22" s="3"/>
    </row>
    <row r="23" spans="1:6" x14ac:dyDescent="0.2">
      <c r="A23" s="3"/>
      <c r="B23" s="3"/>
      <c r="C23" s="3" t="s">
        <v>4</v>
      </c>
      <c r="D23" s="5"/>
      <c r="E23" s="3"/>
      <c r="F23" s="3"/>
    </row>
    <row r="24" spans="1:6" x14ac:dyDescent="0.2">
      <c r="A24" s="3"/>
      <c r="B24" s="3"/>
      <c r="C24" s="3"/>
      <c r="D24" s="5"/>
      <c r="E24" s="3"/>
      <c r="F24" s="3"/>
    </row>
    <row r="25" spans="1:6" x14ac:dyDescent="0.2">
      <c r="A25" s="3"/>
      <c r="B25" s="3"/>
      <c r="C25" s="3" t="s">
        <v>52</v>
      </c>
      <c r="D25" s="5"/>
      <c r="E25" s="4">
        <v>25369043</v>
      </c>
      <c r="F25" s="3"/>
    </row>
    <row r="26" spans="1:6" x14ac:dyDescent="0.2">
      <c r="A26" s="3"/>
      <c r="B26" s="3"/>
      <c r="C26" s="3" t="s">
        <v>53</v>
      </c>
      <c r="D26" s="5"/>
      <c r="E26" s="5">
        <v>747990</v>
      </c>
      <c r="F26" s="3"/>
    </row>
    <row r="27" spans="1:6" x14ac:dyDescent="0.2">
      <c r="A27" s="3"/>
      <c r="B27" s="3"/>
      <c r="C27" s="3" t="s">
        <v>54</v>
      </c>
      <c r="D27" s="5"/>
      <c r="E27" s="5">
        <v>353517</v>
      </c>
      <c r="F27" s="3"/>
    </row>
    <row r="28" spans="1:6" x14ac:dyDescent="0.2">
      <c r="A28" s="3"/>
      <c r="B28" s="3"/>
      <c r="C28" s="3" t="s">
        <v>55</v>
      </c>
      <c r="D28" s="5"/>
      <c r="E28" s="5">
        <v>1024051</v>
      </c>
      <c r="F28" s="3"/>
    </row>
    <row r="29" spans="1:6" x14ac:dyDescent="0.2">
      <c r="A29" s="3"/>
      <c r="B29" s="3"/>
      <c r="C29" s="3" t="s">
        <v>56</v>
      </c>
      <c r="D29" s="5"/>
      <c r="E29" s="5">
        <v>2877435</v>
      </c>
      <c r="F29" s="3"/>
    </row>
    <row r="30" spans="1:6" x14ac:dyDescent="0.2">
      <c r="A30" s="3"/>
      <c r="B30" s="3"/>
      <c r="C30" s="3" t="s">
        <v>57</v>
      </c>
      <c r="D30" s="5"/>
      <c r="E30" s="5">
        <v>1569296</v>
      </c>
      <c r="F30" s="3"/>
    </row>
    <row r="31" spans="1:6" x14ac:dyDescent="0.2">
      <c r="A31" s="3"/>
      <c r="B31" s="3"/>
      <c r="C31" s="3" t="s">
        <v>58</v>
      </c>
      <c r="D31" s="5"/>
      <c r="E31" s="5">
        <v>44813</v>
      </c>
      <c r="F31" s="3"/>
    </row>
    <row r="32" spans="1:6" x14ac:dyDescent="0.2">
      <c r="A32" s="3"/>
      <c r="B32" s="3"/>
      <c r="C32" s="3" t="s">
        <v>59</v>
      </c>
      <c r="D32" s="5"/>
      <c r="E32" s="5">
        <v>394934</v>
      </c>
      <c r="F32" s="3"/>
    </row>
    <row r="33" spans="1:6" x14ac:dyDescent="0.2">
      <c r="A33" s="3"/>
      <c r="B33" s="3"/>
      <c r="C33" s="3" t="s">
        <v>60</v>
      </c>
      <c r="D33" s="5"/>
      <c r="E33" s="5">
        <v>1672510</v>
      </c>
      <c r="F33" s="3"/>
    </row>
    <row r="34" spans="1:6" x14ac:dyDescent="0.2">
      <c r="A34" s="3"/>
      <c r="B34" s="3"/>
      <c r="C34" s="3" t="s">
        <v>61</v>
      </c>
      <c r="D34" s="5"/>
      <c r="E34" s="5">
        <v>1124748</v>
      </c>
      <c r="F34" s="3"/>
    </row>
    <row r="35" spans="1:6" x14ac:dyDescent="0.2">
      <c r="A35" s="3"/>
      <c r="B35" s="3"/>
      <c r="C35" s="3" t="s">
        <v>62</v>
      </c>
      <c r="D35" s="5"/>
      <c r="E35" s="5">
        <v>1755064</v>
      </c>
      <c r="F35" s="3"/>
    </row>
    <row r="36" spans="1:6" x14ac:dyDescent="0.2">
      <c r="A36" s="3"/>
      <c r="B36" s="3"/>
      <c r="C36" s="3" t="s">
        <v>63</v>
      </c>
      <c r="D36" s="5"/>
      <c r="E36" s="5">
        <v>5685690</v>
      </c>
      <c r="F36" s="3"/>
    </row>
    <row r="37" spans="1:6" x14ac:dyDescent="0.2">
      <c r="A37" s="3"/>
      <c r="B37" s="3"/>
      <c r="C37" s="3" t="s">
        <v>64</v>
      </c>
      <c r="D37" s="3"/>
      <c r="E37" s="5">
        <v>208014</v>
      </c>
      <c r="F37" s="3"/>
    </row>
    <row r="38" spans="1:6" x14ac:dyDescent="0.2">
      <c r="A38" s="3"/>
      <c r="B38" s="3"/>
      <c r="C38" s="3" t="s">
        <v>65</v>
      </c>
      <c r="D38" s="3"/>
      <c r="E38" s="5">
        <v>805599</v>
      </c>
      <c r="F38" s="3"/>
    </row>
    <row r="39" spans="1:6" x14ac:dyDescent="0.2">
      <c r="A39" s="3"/>
      <c r="B39" s="3"/>
      <c r="C39" s="3" t="s">
        <v>66</v>
      </c>
      <c r="D39" s="3"/>
      <c r="E39" s="5">
        <v>25000</v>
      </c>
      <c r="F39" s="3"/>
    </row>
    <row r="40" spans="1:6" x14ac:dyDescent="0.2">
      <c r="A40" s="3"/>
      <c r="B40" s="3"/>
      <c r="C40" s="3" t="s">
        <v>67</v>
      </c>
      <c r="D40" s="3"/>
      <c r="E40" s="5">
        <v>1185637</v>
      </c>
      <c r="F40" s="3"/>
    </row>
    <row r="41" spans="1:6" x14ac:dyDescent="0.2">
      <c r="A41" s="3"/>
      <c r="B41" s="3"/>
      <c r="C41" s="3" t="s">
        <v>68</v>
      </c>
      <c r="D41" s="3"/>
      <c r="E41" s="5">
        <v>350000</v>
      </c>
      <c r="F41" s="3"/>
    </row>
    <row r="42" spans="1:6" x14ac:dyDescent="0.2">
      <c r="A42" s="3"/>
      <c r="B42" s="3"/>
      <c r="C42" s="3" t="s">
        <v>69</v>
      </c>
      <c r="D42" s="3"/>
      <c r="E42" s="5">
        <v>202000</v>
      </c>
      <c r="F42" s="3"/>
    </row>
    <row r="43" spans="1:6" x14ac:dyDescent="0.2">
      <c r="A43" s="3"/>
      <c r="B43" s="3"/>
      <c r="C43" s="3"/>
      <c r="D43" s="3"/>
      <c r="E43" s="15"/>
      <c r="F43" s="3"/>
    </row>
    <row r="44" spans="1:6" x14ac:dyDescent="0.2">
      <c r="A44" s="3"/>
      <c r="B44" s="3"/>
      <c r="C44" s="8" t="s">
        <v>70</v>
      </c>
      <c r="D44" s="3"/>
      <c r="E44" s="4">
        <f>SUM(E25:E43)</f>
        <v>45395341</v>
      </c>
      <c r="F44" s="3"/>
    </row>
    <row r="45" spans="1:6" x14ac:dyDescent="0.2">
      <c r="A45" s="3"/>
      <c r="B45" s="3"/>
      <c r="C45" s="3"/>
      <c r="D45" s="3"/>
      <c r="E45" s="14"/>
      <c r="F45" s="3"/>
    </row>
    <row r="46" spans="1:6" x14ac:dyDescent="0.2">
      <c r="A46" s="3"/>
      <c r="B46" s="3"/>
      <c r="C46" s="3"/>
      <c r="D46" s="3"/>
      <c r="E46" s="3"/>
      <c r="F46" s="3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zoomScale="87" zoomScaleNormal="87" workbookViewId="0"/>
  </sheetViews>
  <sheetFormatPr defaultRowHeight="15" x14ac:dyDescent="0.2"/>
  <cols>
    <col min="1" max="1" width="42.6640625" style="1" customWidth="1"/>
    <col min="2" max="2" width="11.6640625" style="1" customWidth="1"/>
    <col min="3" max="3" width="19.6640625" style="1" customWidth="1"/>
    <col min="4" max="256" width="9.6640625" style="1" customWidth="1"/>
  </cols>
  <sheetData>
    <row r="1" spans="1:3" x14ac:dyDescent="0.2">
      <c r="A1" s="2" t="s">
        <v>0</v>
      </c>
      <c r="B1" s="2"/>
      <c r="C1" s="2"/>
    </row>
    <row r="2" spans="1:3" x14ac:dyDescent="0.2">
      <c r="A2" s="2"/>
      <c r="B2" s="2"/>
      <c r="C2" s="2"/>
    </row>
    <row r="3" spans="1:3" x14ac:dyDescent="0.2">
      <c r="A3" s="2" t="s">
        <v>1</v>
      </c>
      <c r="B3" s="2"/>
      <c r="C3" s="2"/>
    </row>
    <row r="4" spans="1:3" x14ac:dyDescent="0.2">
      <c r="A4" s="2"/>
      <c r="B4" s="2"/>
      <c r="C4" s="2"/>
    </row>
    <row r="5" spans="1:3" x14ac:dyDescent="0.2">
      <c r="A5" s="2" t="s">
        <v>2</v>
      </c>
      <c r="B5" s="2"/>
      <c r="C5" s="2"/>
    </row>
    <row r="6" spans="1:3" x14ac:dyDescent="0.2">
      <c r="A6" s="2"/>
      <c r="B6" s="2"/>
      <c r="C6" s="2"/>
    </row>
    <row r="7" spans="1:3" x14ac:dyDescent="0.2">
      <c r="A7" s="2" t="s">
        <v>73</v>
      </c>
      <c r="B7" s="2"/>
      <c r="C7" s="2"/>
    </row>
    <row r="8" spans="1:3" x14ac:dyDescent="0.2">
      <c r="A8" s="2"/>
      <c r="B8" s="2"/>
      <c r="C8" s="2"/>
    </row>
    <row r="9" spans="1:3" x14ac:dyDescent="0.2">
      <c r="A9" s="2"/>
      <c r="B9" s="2"/>
      <c r="C9" s="2"/>
    </row>
    <row r="10" spans="1:3" x14ac:dyDescent="0.2">
      <c r="A10" s="3"/>
      <c r="B10" s="3"/>
      <c r="C10" s="3"/>
    </row>
    <row r="11" spans="1:3" x14ac:dyDescent="0.2">
      <c r="A11" s="3"/>
      <c r="B11" s="3"/>
      <c r="C11" s="8" t="s">
        <v>40</v>
      </c>
    </row>
    <row r="12" spans="1:3" x14ac:dyDescent="0.2">
      <c r="A12" s="3"/>
      <c r="B12" s="3"/>
      <c r="C12" s="8" t="s">
        <v>71</v>
      </c>
    </row>
    <row r="13" spans="1:3" x14ac:dyDescent="0.2">
      <c r="A13" s="3"/>
      <c r="B13" s="3"/>
      <c r="C13" s="8" t="s">
        <v>76</v>
      </c>
    </row>
    <row r="14" spans="1:3" x14ac:dyDescent="0.2">
      <c r="A14" s="3" t="s">
        <v>74</v>
      </c>
      <c r="B14" s="3"/>
      <c r="C14" s="3"/>
    </row>
    <row r="15" spans="1:3" x14ac:dyDescent="0.2">
      <c r="A15" s="3"/>
      <c r="B15" s="3"/>
      <c r="C15" s="3"/>
    </row>
    <row r="16" spans="1:3" x14ac:dyDescent="0.2">
      <c r="A16" s="3" t="s">
        <v>48</v>
      </c>
      <c r="B16" s="3"/>
      <c r="C16" s="4">
        <v>26213604</v>
      </c>
    </row>
    <row r="17" spans="1:3" x14ac:dyDescent="0.2">
      <c r="A17" s="13" t="s">
        <v>49</v>
      </c>
      <c r="B17" s="3"/>
      <c r="C17" s="5">
        <v>21241993</v>
      </c>
    </row>
    <row r="18" spans="1:3" x14ac:dyDescent="0.2">
      <c r="A18" s="13" t="s">
        <v>50</v>
      </c>
      <c r="B18" s="3"/>
      <c r="C18" s="5">
        <v>142281</v>
      </c>
    </row>
    <row r="19" spans="1:3" x14ac:dyDescent="0.2">
      <c r="A19" s="4"/>
      <c r="B19" s="4"/>
      <c r="C19" s="9"/>
    </row>
    <row r="20" spans="1:3" x14ac:dyDescent="0.2">
      <c r="A20" s="8" t="s">
        <v>75</v>
      </c>
      <c r="B20" s="5"/>
      <c r="C20" s="4">
        <f>SUM(C16:C19)</f>
        <v>47597878</v>
      </c>
    </row>
    <row r="21" spans="1:3" x14ac:dyDescent="0.2">
      <c r="A21" s="3"/>
      <c r="B21" s="5"/>
      <c r="C21" s="14"/>
    </row>
    <row r="22" spans="1:3" x14ac:dyDescent="0.2">
      <c r="A22" s="3"/>
      <c r="B22" s="5"/>
      <c r="C22" s="3"/>
    </row>
    <row r="23" spans="1:3" x14ac:dyDescent="0.2">
      <c r="A23" s="3" t="s">
        <v>4</v>
      </c>
      <c r="B23" s="5"/>
      <c r="C23" s="3"/>
    </row>
    <row r="24" spans="1:3" x14ac:dyDescent="0.2">
      <c r="A24" s="3"/>
      <c r="B24" s="5"/>
      <c r="C24" s="3"/>
    </row>
    <row r="25" spans="1:3" x14ac:dyDescent="0.2">
      <c r="A25" s="3" t="s">
        <v>52</v>
      </c>
      <c r="B25" s="5"/>
      <c r="C25" s="4">
        <v>25870226</v>
      </c>
    </row>
    <row r="26" spans="1:3" x14ac:dyDescent="0.2">
      <c r="A26" s="3" t="s">
        <v>53</v>
      </c>
      <c r="B26" s="5"/>
      <c r="C26" s="5">
        <v>731028</v>
      </c>
    </row>
    <row r="27" spans="1:3" x14ac:dyDescent="0.2">
      <c r="A27" s="3" t="s">
        <v>54</v>
      </c>
      <c r="B27" s="5"/>
      <c r="C27" s="5">
        <v>386605</v>
      </c>
    </row>
    <row r="28" spans="1:3" x14ac:dyDescent="0.2">
      <c r="A28" s="3" t="s">
        <v>55</v>
      </c>
      <c r="B28" s="5"/>
      <c r="C28" s="5">
        <v>932000</v>
      </c>
    </row>
    <row r="29" spans="1:3" x14ac:dyDescent="0.2">
      <c r="A29" s="3" t="s">
        <v>56</v>
      </c>
      <c r="B29" s="5"/>
      <c r="C29" s="5">
        <v>3032819</v>
      </c>
    </row>
    <row r="30" spans="1:3" x14ac:dyDescent="0.2">
      <c r="A30" s="3" t="s">
        <v>57</v>
      </c>
      <c r="B30" s="5"/>
      <c r="C30" s="5">
        <v>1656753</v>
      </c>
    </row>
    <row r="31" spans="1:3" x14ac:dyDescent="0.2">
      <c r="A31" s="3" t="s">
        <v>58</v>
      </c>
      <c r="B31" s="5"/>
      <c r="C31" s="5">
        <v>54272</v>
      </c>
    </row>
    <row r="32" spans="1:3" x14ac:dyDescent="0.2">
      <c r="A32" s="3" t="s">
        <v>59</v>
      </c>
      <c r="B32" s="5"/>
      <c r="C32" s="5">
        <v>443561</v>
      </c>
    </row>
    <row r="33" spans="1:3" x14ac:dyDescent="0.2">
      <c r="A33" s="3" t="s">
        <v>60</v>
      </c>
      <c r="B33" s="5"/>
      <c r="C33" s="5">
        <v>1711193</v>
      </c>
    </row>
    <row r="34" spans="1:3" x14ac:dyDescent="0.2">
      <c r="A34" s="3" t="s">
        <v>61</v>
      </c>
      <c r="B34" s="5"/>
      <c r="C34" s="5">
        <v>1266141</v>
      </c>
    </row>
    <row r="35" spans="1:3" x14ac:dyDescent="0.2">
      <c r="A35" s="3" t="s">
        <v>62</v>
      </c>
      <c r="B35" s="5"/>
      <c r="C35" s="5">
        <v>1741812</v>
      </c>
    </row>
    <row r="36" spans="1:3" x14ac:dyDescent="0.2">
      <c r="A36" s="3" t="s">
        <v>63</v>
      </c>
      <c r="B36" s="5"/>
      <c r="C36" s="5">
        <v>5974829</v>
      </c>
    </row>
    <row r="37" spans="1:3" x14ac:dyDescent="0.2">
      <c r="A37" s="3" t="s">
        <v>64</v>
      </c>
      <c r="B37" s="3"/>
      <c r="C37" s="5">
        <v>203954</v>
      </c>
    </row>
    <row r="38" spans="1:3" x14ac:dyDescent="0.2">
      <c r="A38" s="3" t="s">
        <v>65</v>
      </c>
      <c r="B38" s="3"/>
      <c r="C38" s="5">
        <v>893771</v>
      </c>
    </row>
    <row r="39" spans="1:3" x14ac:dyDescent="0.2">
      <c r="A39" s="3" t="s">
        <v>66</v>
      </c>
      <c r="B39" s="3"/>
      <c r="C39" s="5">
        <v>13700</v>
      </c>
    </row>
    <row r="40" spans="1:3" x14ac:dyDescent="0.2">
      <c r="A40" s="3" t="s">
        <v>67</v>
      </c>
      <c r="B40" s="3"/>
      <c r="C40" s="5">
        <v>1161263</v>
      </c>
    </row>
    <row r="41" spans="1:3" x14ac:dyDescent="0.2">
      <c r="A41" s="3" t="s">
        <v>68</v>
      </c>
      <c r="B41" s="3"/>
      <c r="C41" s="5">
        <v>315000</v>
      </c>
    </row>
    <row r="42" spans="1:3" x14ac:dyDescent="0.2">
      <c r="A42" s="3" t="s">
        <v>69</v>
      </c>
      <c r="B42" s="3"/>
      <c r="C42" s="5">
        <v>218200</v>
      </c>
    </row>
    <row r="43" spans="1:3" x14ac:dyDescent="0.2">
      <c r="A43" s="3"/>
      <c r="B43" s="3"/>
      <c r="C43" s="15"/>
    </row>
    <row r="44" spans="1:3" x14ac:dyDescent="0.2">
      <c r="A44" s="8" t="s">
        <v>70</v>
      </c>
      <c r="B44" s="3"/>
      <c r="C44" s="4">
        <f>SUM(C25:C43)</f>
        <v>46607127</v>
      </c>
    </row>
    <row r="45" spans="1:3" x14ac:dyDescent="0.2">
      <c r="A45" s="3"/>
      <c r="B45" s="3"/>
      <c r="C45" s="14"/>
    </row>
    <row r="46" spans="1:3" x14ac:dyDescent="0.2">
      <c r="A46" s="3"/>
      <c r="B46" s="3"/>
      <c r="C46" s="3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zoomScale="87" zoomScaleNormal="87" workbookViewId="0"/>
  </sheetViews>
  <sheetFormatPr defaultRowHeight="15" x14ac:dyDescent="0.2"/>
  <cols>
    <col min="1" max="1" width="42.6640625" style="1" customWidth="1"/>
    <col min="2" max="2" width="11.6640625" style="1" customWidth="1"/>
    <col min="3" max="3" width="19.6640625" style="1" customWidth="1"/>
    <col min="4" max="256" width="9.6640625" style="1" customWidth="1"/>
  </cols>
  <sheetData>
    <row r="1" spans="1:3" x14ac:dyDescent="0.2">
      <c r="A1" s="2" t="s">
        <v>0</v>
      </c>
      <c r="B1" s="2"/>
      <c r="C1" s="2"/>
    </row>
    <row r="2" spans="1:3" x14ac:dyDescent="0.2">
      <c r="A2" s="2"/>
      <c r="B2" s="2"/>
      <c r="C2" s="2"/>
    </row>
    <row r="3" spans="1:3" x14ac:dyDescent="0.2">
      <c r="A3" s="2" t="s">
        <v>1</v>
      </c>
      <c r="B3" s="2"/>
      <c r="C3" s="2"/>
    </row>
    <row r="4" spans="1:3" x14ac:dyDescent="0.2">
      <c r="A4" s="2"/>
      <c r="B4" s="2"/>
      <c r="C4" s="2"/>
    </row>
    <row r="5" spans="1:3" x14ac:dyDescent="0.2">
      <c r="A5" s="2" t="s">
        <v>2</v>
      </c>
      <c r="B5" s="2"/>
      <c r="C5" s="2"/>
    </row>
    <row r="6" spans="1:3" x14ac:dyDescent="0.2">
      <c r="A6" s="2"/>
      <c r="B6" s="2"/>
      <c r="C6" s="2"/>
    </row>
    <row r="7" spans="1:3" x14ac:dyDescent="0.2">
      <c r="A7" s="2" t="s">
        <v>77</v>
      </c>
      <c r="B7" s="2"/>
      <c r="C7" s="2"/>
    </row>
    <row r="8" spans="1:3" x14ac:dyDescent="0.2">
      <c r="A8" s="2"/>
      <c r="B8" s="2"/>
      <c r="C8" s="2"/>
    </row>
    <row r="9" spans="1:3" x14ac:dyDescent="0.2">
      <c r="A9" s="3"/>
      <c r="B9" s="3"/>
    </row>
    <row r="10" spans="1:3" x14ac:dyDescent="0.2">
      <c r="A10" s="3"/>
      <c r="B10" s="3"/>
      <c r="C10" s="8" t="s">
        <v>40</v>
      </c>
    </row>
    <row r="11" spans="1:3" x14ac:dyDescent="0.2">
      <c r="A11" s="3"/>
      <c r="B11" s="3"/>
      <c r="C11" s="8" t="s">
        <v>71</v>
      </c>
    </row>
    <row r="12" spans="1:3" x14ac:dyDescent="0.2">
      <c r="A12" s="3" t="s">
        <v>74</v>
      </c>
      <c r="B12" s="3"/>
      <c r="C12" s="8" t="s">
        <v>79</v>
      </c>
    </row>
    <row r="13" spans="1:3" x14ac:dyDescent="0.2">
      <c r="A13" s="9"/>
      <c r="B13" s="3"/>
      <c r="C13" s="9"/>
    </row>
    <row r="14" spans="1:3" x14ac:dyDescent="0.2">
      <c r="A14" s="3" t="s">
        <v>48</v>
      </c>
      <c r="B14" s="3"/>
      <c r="C14" s="4">
        <v>26647451</v>
      </c>
    </row>
    <row r="15" spans="1:3" x14ac:dyDescent="0.2">
      <c r="A15" s="13" t="s">
        <v>49</v>
      </c>
      <c r="B15" s="3"/>
      <c r="C15" s="5">
        <v>21368963</v>
      </c>
    </row>
    <row r="16" spans="1:3" x14ac:dyDescent="0.2">
      <c r="A16" s="13" t="s">
        <v>50</v>
      </c>
      <c r="B16" s="3"/>
      <c r="C16" s="5">
        <v>86281</v>
      </c>
    </row>
    <row r="17" spans="1:3" x14ac:dyDescent="0.2">
      <c r="A17" s="4"/>
      <c r="B17" s="4"/>
      <c r="C17" s="9"/>
    </row>
    <row r="18" spans="1:3" x14ac:dyDescent="0.2">
      <c r="A18" s="8" t="s">
        <v>75</v>
      </c>
      <c r="B18" s="5"/>
      <c r="C18" s="4">
        <f>SUM(C14:C17)</f>
        <v>48102695</v>
      </c>
    </row>
    <row r="19" spans="1:3" x14ac:dyDescent="0.2">
      <c r="A19" s="3"/>
      <c r="B19" s="5"/>
      <c r="C19" s="14"/>
    </row>
    <row r="20" spans="1:3" x14ac:dyDescent="0.2">
      <c r="A20" s="3"/>
      <c r="B20" s="5"/>
      <c r="C20" s="3"/>
    </row>
    <row r="21" spans="1:3" x14ac:dyDescent="0.2">
      <c r="A21" s="3" t="s">
        <v>4</v>
      </c>
      <c r="B21" s="5"/>
      <c r="C21" s="3"/>
    </row>
    <row r="22" spans="1:3" x14ac:dyDescent="0.2">
      <c r="A22" s="9"/>
      <c r="B22" s="5"/>
      <c r="C22" s="3"/>
    </row>
    <row r="23" spans="1:3" x14ac:dyDescent="0.2">
      <c r="A23" s="3" t="s">
        <v>52</v>
      </c>
      <c r="B23" s="5"/>
      <c r="C23" s="4">
        <v>26573701</v>
      </c>
    </row>
    <row r="24" spans="1:3" x14ac:dyDescent="0.2">
      <c r="A24" s="3" t="s">
        <v>53</v>
      </c>
      <c r="B24" s="5"/>
      <c r="C24" s="5">
        <v>733775</v>
      </c>
    </row>
    <row r="25" spans="1:3" x14ac:dyDescent="0.2">
      <c r="A25" s="3" t="s">
        <v>54</v>
      </c>
      <c r="B25" s="5"/>
      <c r="C25" s="5">
        <v>393572</v>
      </c>
    </row>
    <row r="26" spans="1:3" x14ac:dyDescent="0.2">
      <c r="A26" s="3" t="s">
        <v>55</v>
      </c>
      <c r="B26" s="5"/>
      <c r="C26" s="5">
        <v>1170208</v>
      </c>
    </row>
    <row r="27" spans="1:3" x14ac:dyDescent="0.2">
      <c r="A27" s="3" t="s">
        <v>56</v>
      </c>
      <c r="B27" s="5"/>
      <c r="C27" s="5">
        <v>3120932</v>
      </c>
    </row>
    <row r="28" spans="1:3" x14ac:dyDescent="0.2">
      <c r="A28" s="3" t="s">
        <v>57</v>
      </c>
      <c r="B28" s="5"/>
      <c r="C28" s="5">
        <v>1679208</v>
      </c>
    </row>
    <row r="29" spans="1:3" x14ac:dyDescent="0.2">
      <c r="A29" s="3" t="s">
        <v>58</v>
      </c>
      <c r="B29" s="5"/>
      <c r="C29" s="5">
        <v>39483</v>
      </c>
    </row>
    <row r="30" spans="1:3" x14ac:dyDescent="0.2">
      <c r="A30" s="3" t="s">
        <v>59</v>
      </c>
      <c r="B30" s="5"/>
      <c r="C30" s="5">
        <v>434788</v>
      </c>
    </row>
    <row r="31" spans="1:3" x14ac:dyDescent="0.2">
      <c r="A31" s="3" t="s">
        <v>60</v>
      </c>
      <c r="B31" s="5"/>
      <c r="C31" s="5">
        <v>1664554</v>
      </c>
    </row>
    <row r="32" spans="1:3" x14ac:dyDescent="0.2">
      <c r="A32" s="3" t="s">
        <v>61</v>
      </c>
      <c r="B32" s="5"/>
      <c r="C32" s="5">
        <v>1386618</v>
      </c>
    </row>
    <row r="33" spans="1:3" x14ac:dyDescent="0.2">
      <c r="A33" s="3" t="s">
        <v>62</v>
      </c>
      <c r="B33" s="5"/>
      <c r="C33" s="5">
        <v>1958077</v>
      </c>
    </row>
    <row r="34" spans="1:3" x14ac:dyDescent="0.2">
      <c r="A34" s="3" t="s">
        <v>63</v>
      </c>
      <c r="B34" s="5"/>
      <c r="C34" s="5">
        <v>6097485</v>
      </c>
    </row>
    <row r="35" spans="1:3" x14ac:dyDescent="0.2">
      <c r="A35" s="3" t="s">
        <v>64</v>
      </c>
      <c r="B35" s="3"/>
      <c r="C35" s="5">
        <v>218226</v>
      </c>
    </row>
    <row r="36" spans="1:3" x14ac:dyDescent="0.2">
      <c r="A36" s="3" t="s">
        <v>65</v>
      </c>
      <c r="B36" s="3"/>
      <c r="C36" s="5">
        <v>859501</v>
      </c>
    </row>
    <row r="37" spans="1:3" x14ac:dyDescent="0.2">
      <c r="A37" s="3" t="s">
        <v>66</v>
      </c>
      <c r="B37" s="3"/>
      <c r="C37" s="5">
        <v>13700</v>
      </c>
    </row>
    <row r="38" spans="1:3" x14ac:dyDescent="0.2">
      <c r="A38" s="3" t="s">
        <v>67</v>
      </c>
      <c r="B38" s="3"/>
      <c r="C38" s="5">
        <v>1161269</v>
      </c>
    </row>
    <row r="39" spans="1:3" x14ac:dyDescent="0.2">
      <c r="A39" s="3" t="s">
        <v>68</v>
      </c>
      <c r="B39" s="3"/>
      <c r="C39" s="5">
        <v>514500</v>
      </c>
    </row>
    <row r="40" spans="1:3" x14ac:dyDescent="0.2">
      <c r="A40" s="3" t="s">
        <v>69</v>
      </c>
      <c r="B40" s="3"/>
      <c r="C40" s="5">
        <v>202000</v>
      </c>
    </row>
    <row r="41" spans="1:3" x14ac:dyDescent="0.2">
      <c r="A41" s="3"/>
      <c r="B41" s="3"/>
      <c r="C41" s="15"/>
    </row>
    <row r="42" spans="1:3" x14ac:dyDescent="0.2">
      <c r="A42" s="8" t="s">
        <v>70</v>
      </c>
      <c r="B42" s="3"/>
      <c r="C42" s="4">
        <f>SUM(C23:C41)</f>
        <v>48221597</v>
      </c>
    </row>
    <row r="43" spans="1:3" x14ac:dyDescent="0.2">
      <c r="A43" s="3"/>
      <c r="B43" s="3"/>
      <c r="C43" s="14"/>
    </row>
    <row r="44" spans="1:3" ht="15.75" x14ac:dyDescent="0.25">
      <c r="A44" s="16"/>
      <c r="B44" s="3"/>
      <c r="C44" s="3"/>
    </row>
    <row r="45" spans="1:3" ht="15.75" x14ac:dyDescent="0.25">
      <c r="A45" s="17" t="s">
        <v>78</v>
      </c>
      <c r="C45" s="4">
        <f>C18-C42</f>
        <v>-118902</v>
      </c>
    </row>
    <row r="46" spans="1:3" x14ac:dyDescent="0.2">
      <c r="C46" s="7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zoomScale="87" zoomScaleNormal="87" workbookViewId="0"/>
  </sheetViews>
  <sheetFormatPr defaultRowHeight="15" x14ac:dyDescent="0.2"/>
  <cols>
    <col min="1" max="1" width="50.6640625" style="1" customWidth="1"/>
    <col min="2" max="2" width="10.6640625" style="1" customWidth="1"/>
    <col min="3" max="3" width="17.6640625" style="1" customWidth="1"/>
    <col min="4" max="256" width="9.6640625" style="1" customWidth="1"/>
  </cols>
  <sheetData>
    <row r="1" spans="1:3" x14ac:dyDescent="0.2">
      <c r="A1" s="2" t="s">
        <v>0</v>
      </c>
      <c r="B1" s="2"/>
      <c r="C1" s="2"/>
    </row>
    <row r="2" spans="1:3" x14ac:dyDescent="0.2">
      <c r="A2" s="2"/>
      <c r="B2" s="2"/>
      <c r="C2" s="2"/>
    </row>
    <row r="3" spans="1:3" x14ac:dyDescent="0.2">
      <c r="A3" s="2" t="s">
        <v>1</v>
      </c>
      <c r="B3" s="2"/>
      <c r="C3" s="2"/>
    </row>
    <row r="4" spans="1:3" x14ac:dyDescent="0.2">
      <c r="A4" s="2"/>
      <c r="B4" s="2"/>
      <c r="C4" s="2"/>
    </row>
    <row r="5" spans="1:3" x14ac:dyDescent="0.2">
      <c r="A5" s="2" t="s">
        <v>2</v>
      </c>
      <c r="B5" s="2"/>
      <c r="C5" s="2"/>
    </row>
    <row r="6" spans="1:3" x14ac:dyDescent="0.2">
      <c r="A6" s="2"/>
      <c r="B6" s="2"/>
      <c r="C6" s="2"/>
    </row>
    <row r="7" spans="1:3" x14ac:dyDescent="0.2">
      <c r="A7" s="2" t="s">
        <v>80</v>
      </c>
      <c r="B7" s="2"/>
      <c r="C7" s="2"/>
    </row>
    <row r="8" spans="1:3" x14ac:dyDescent="0.2">
      <c r="A8" s="2"/>
      <c r="B8" s="2"/>
      <c r="C8" s="2"/>
    </row>
    <row r="9" spans="1:3" x14ac:dyDescent="0.2">
      <c r="A9" s="3"/>
      <c r="B9" s="3"/>
    </row>
    <row r="10" spans="1:3" x14ac:dyDescent="0.2">
      <c r="A10" s="3"/>
      <c r="B10" s="3"/>
      <c r="C10" s="8" t="s">
        <v>40</v>
      </c>
    </row>
    <row r="11" spans="1:3" x14ac:dyDescent="0.2">
      <c r="A11" s="3"/>
      <c r="B11" s="3"/>
      <c r="C11" s="8" t="s">
        <v>71</v>
      </c>
    </row>
    <row r="12" spans="1:3" x14ac:dyDescent="0.2">
      <c r="A12" s="3" t="s">
        <v>74</v>
      </c>
      <c r="B12" s="3"/>
      <c r="C12" s="8" t="s">
        <v>82</v>
      </c>
    </row>
    <row r="13" spans="1:3" x14ac:dyDescent="0.2">
      <c r="A13" s="9"/>
      <c r="B13" s="3"/>
      <c r="C13" s="9"/>
    </row>
    <row r="14" spans="1:3" x14ac:dyDescent="0.2">
      <c r="A14" s="3" t="s">
        <v>48</v>
      </c>
      <c r="B14" s="3"/>
      <c r="C14" s="4">
        <v>21899641</v>
      </c>
    </row>
    <row r="15" spans="1:3" x14ac:dyDescent="0.2">
      <c r="A15" s="13" t="s">
        <v>49</v>
      </c>
      <c r="B15" s="3"/>
      <c r="C15" s="5">
        <v>34597355</v>
      </c>
    </row>
    <row r="16" spans="1:3" x14ac:dyDescent="0.2">
      <c r="A16" s="13" t="s">
        <v>50</v>
      </c>
      <c r="B16" s="3"/>
      <c r="C16" s="5">
        <v>96962</v>
      </c>
    </row>
    <row r="17" spans="1:3" x14ac:dyDescent="0.2">
      <c r="A17" s="4"/>
      <c r="B17" s="4"/>
      <c r="C17" s="9"/>
    </row>
    <row r="18" spans="1:3" x14ac:dyDescent="0.2">
      <c r="A18" s="8" t="s">
        <v>75</v>
      </c>
      <c r="B18" s="5"/>
      <c r="C18" s="4">
        <f>SUM(C14:C17)</f>
        <v>56593958</v>
      </c>
    </row>
    <row r="19" spans="1:3" x14ac:dyDescent="0.2">
      <c r="A19" s="3"/>
      <c r="B19" s="5"/>
      <c r="C19" s="14"/>
    </row>
    <row r="20" spans="1:3" x14ac:dyDescent="0.2">
      <c r="A20" s="3"/>
      <c r="B20" s="5"/>
      <c r="C20" s="3"/>
    </row>
    <row r="21" spans="1:3" x14ac:dyDescent="0.2">
      <c r="A21" s="3" t="s">
        <v>4</v>
      </c>
      <c r="B21" s="5"/>
      <c r="C21" s="3"/>
    </row>
    <row r="22" spans="1:3" x14ac:dyDescent="0.2">
      <c r="A22" s="9"/>
      <c r="B22" s="5"/>
      <c r="C22" s="3"/>
    </row>
    <row r="23" spans="1:3" x14ac:dyDescent="0.2">
      <c r="A23" s="3" t="s">
        <v>52</v>
      </c>
      <c r="B23" s="5"/>
      <c r="C23" s="4">
        <v>32415120.289999999</v>
      </c>
    </row>
    <row r="24" spans="1:3" x14ac:dyDescent="0.2">
      <c r="A24" s="3" t="s">
        <v>53</v>
      </c>
      <c r="B24" s="5"/>
      <c r="C24" s="5">
        <v>814194.16</v>
      </c>
    </row>
    <row r="25" spans="1:3" x14ac:dyDescent="0.2">
      <c r="A25" s="3" t="s">
        <v>54</v>
      </c>
      <c r="B25" s="5"/>
      <c r="C25" s="5">
        <v>619067.89</v>
      </c>
    </row>
    <row r="26" spans="1:3" x14ac:dyDescent="0.2">
      <c r="A26" s="3" t="s">
        <v>55</v>
      </c>
      <c r="B26" s="5"/>
      <c r="C26" s="5">
        <v>1385330.55</v>
      </c>
    </row>
    <row r="27" spans="1:3" x14ac:dyDescent="0.2">
      <c r="A27" s="3" t="s">
        <v>56</v>
      </c>
      <c r="B27" s="5"/>
      <c r="C27" s="5">
        <v>3385995.7</v>
      </c>
    </row>
    <row r="28" spans="1:3" x14ac:dyDescent="0.2">
      <c r="A28" s="3" t="s">
        <v>57</v>
      </c>
      <c r="B28" s="5"/>
      <c r="C28" s="5">
        <v>1904446.66</v>
      </c>
    </row>
    <row r="29" spans="1:3" x14ac:dyDescent="0.2">
      <c r="A29" s="3" t="s">
        <v>58</v>
      </c>
      <c r="B29" s="5"/>
      <c r="C29" s="5">
        <v>46869.63</v>
      </c>
    </row>
    <row r="30" spans="1:3" x14ac:dyDescent="0.2">
      <c r="A30" s="3" t="s">
        <v>59</v>
      </c>
      <c r="B30" s="5"/>
      <c r="C30" s="5">
        <v>511852.75</v>
      </c>
    </row>
    <row r="31" spans="1:3" x14ac:dyDescent="0.2">
      <c r="A31" s="3" t="s">
        <v>60</v>
      </c>
      <c r="B31" s="5"/>
      <c r="C31" s="5">
        <v>2198241.6</v>
      </c>
    </row>
    <row r="32" spans="1:3" x14ac:dyDescent="0.2">
      <c r="A32" s="3" t="s">
        <v>61</v>
      </c>
      <c r="B32" s="5"/>
      <c r="C32" s="5">
        <v>1603755.69</v>
      </c>
    </row>
    <row r="33" spans="1:3" x14ac:dyDescent="0.2">
      <c r="A33" s="3" t="s">
        <v>62</v>
      </c>
      <c r="B33" s="5"/>
      <c r="C33" s="5">
        <v>2155374.39</v>
      </c>
    </row>
    <row r="34" spans="1:3" x14ac:dyDescent="0.2">
      <c r="A34" s="3" t="s">
        <v>63</v>
      </c>
      <c r="B34" s="5"/>
      <c r="C34" s="5">
        <v>7141614.1399999997</v>
      </c>
    </row>
    <row r="35" spans="1:3" x14ac:dyDescent="0.2">
      <c r="A35" s="3" t="s">
        <v>64</v>
      </c>
      <c r="B35" s="3"/>
      <c r="C35" s="5">
        <v>343000.68</v>
      </c>
    </row>
    <row r="36" spans="1:3" x14ac:dyDescent="0.2">
      <c r="A36" s="3" t="s">
        <v>65</v>
      </c>
      <c r="B36" s="3"/>
      <c r="C36" s="5">
        <v>995496.33</v>
      </c>
    </row>
    <row r="37" spans="1:3" x14ac:dyDescent="0.2">
      <c r="A37" s="3" t="s">
        <v>66</v>
      </c>
      <c r="B37" s="3"/>
      <c r="C37" s="5">
        <v>22700</v>
      </c>
    </row>
    <row r="38" spans="1:3" x14ac:dyDescent="0.2">
      <c r="A38" s="3" t="s">
        <v>67</v>
      </c>
      <c r="B38" s="3"/>
      <c r="C38" s="5">
        <v>671996</v>
      </c>
    </row>
    <row r="39" spans="1:3" x14ac:dyDescent="0.2">
      <c r="A39" s="3" t="s">
        <v>68</v>
      </c>
      <c r="B39" s="3"/>
      <c r="C39" s="5">
        <v>40000</v>
      </c>
    </row>
    <row r="40" spans="1:3" x14ac:dyDescent="0.2">
      <c r="A40" s="3" t="s">
        <v>69</v>
      </c>
      <c r="B40" s="3"/>
      <c r="C40" s="5">
        <v>191000</v>
      </c>
    </row>
    <row r="41" spans="1:3" x14ac:dyDescent="0.2">
      <c r="A41" s="3"/>
      <c r="B41" s="3"/>
      <c r="C41" s="15"/>
    </row>
    <row r="42" spans="1:3" x14ac:dyDescent="0.2">
      <c r="A42" s="8" t="s">
        <v>70</v>
      </c>
      <c r="B42" s="3"/>
      <c r="C42" s="4">
        <f>SUM(C23:C41)-2</f>
        <v>56446054.459999993</v>
      </c>
    </row>
    <row r="43" spans="1:3" x14ac:dyDescent="0.2">
      <c r="A43" s="3"/>
      <c r="B43" s="3"/>
      <c r="C43" s="14"/>
    </row>
    <row r="44" spans="1:3" ht="15.75" x14ac:dyDescent="0.25">
      <c r="A44" s="16"/>
      <c r="B44" s="3"/>
      <c r="C44" s="3"/>
    </row>
    <row r="45" spans="1:3" x14ac:dyDescent="0.2">
      <c r="A45" s="8" t="s">
        <v>81</v>
      </c>
      <c r="C45" s="4">
        <f>C18-C42</f>
        <v>147903.54000000656</v>
      </c>
    </row>
    <row r="46" spans="1:3" x14ac:dyDescent="0.2">
      <c r="C46" s="7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zoomScale="87" zoomScaleNormal="87" workbookViewId="0"/>
  </sheetViews>
  <sheetFormatPr defaultColWidth="9.6640625" defaultRowHeight="15" x14ac:dyDescent="0.2"/>
  <cols>
    <col min="1" max="256" width="9.6640625" style="1"/>
  </cols>
  <sheetData/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opLeftCell="A22" zoomScale="87" zoomScaleNormal="87" workbookViewId="0"/>
  </sheetViews>
  <sheetFormatPr defaultRowHeight="15" x14ac:dyDescent="0.2"/>
  <cols>
    <col min="1" max="1" width="50.6640625" style="1" customWidth="1"/>
    <col min="2" max="2" width="9.6640625" style="1" customWidth="1"/>
    <col min="3" max="3" width="16.6640625" style="1" customWidth="1"/>
    <col min="4" max="256" width="9.6640625" style="1" customWidth="1"/>
  </cols>
  <sheetData>
    <row r="1" spans="1:3" x14ac:dyDescent="0.2">
      <c r="A1" s="2" t="s">
        <v>0</v>
      </c>
      <c r="B1" s="2"/>
      <c r="C1" s="2"/>
    </row>
    <row r="2" spans="1:3" x14ac:dyDescent="0.2">
      <c r="A2" s="2"/>
      <c r="B2" s="2"/>
      <c r="C2" s="2"/>
    </row>
    <row r="3" spans="1:3" x14ac:dyDescent="0.2">
      <c r="A3" s="2" t="s">
        <v>1</v>
      </c>
      <c r="B3" s="2"/>
      <c r="C3" s="2"/>
    </row>
    <row r="4" spans="1:3" x14ac:dyDescent="0.2">
      <c r="A4" s="2"/>
      <c r="B4" s="2"/>
      <c r="C4" s="2"/>
    </row>
    <row r="5" spans="1:3" x14ac:dyDescent="0.2">
      <c r="A5" s="2" t="s">
        <v>2</v>
      </c>
      <c r="B5" s="2"/>
      <c r="C5" s="2"/>
    </row>
    <row r="6" spans="1:3" x14ac:dyDescent="0.2">
      <c r="A6" s="2"/>
      <c r="B6" s="2"/>
      <c r="C6" s="2"/>
    </row>
    <row r="7" spans="1:3" x14ac:dyDescent="0.2">
      <c r="A7" s="2" t="s">
        <v>80</v>
      </c>
      <c r="B7" s="2"/>
      <c r="C7" s="2"/>
    </row>
    <row r="8" spans="1:3" x14ac:dyDescent="0.2">
      <c r="A8" s="2"/>
      <c r="B8" s="2"/>
      <c r="C8" s="2"/>
    </row>
    <row r="9" spans="1:3" x14ac:dyDescent="0.2">
      <c r="A9" s="3"/>
      <c r="B9" s="3"/>
    </row>
    <row r="10" spans="1:3" x14ac:dyDescent="0.2">
      <c r="A10" s="3"/>
      <c r="B10" s="3"/>
      <c r="C10" s="8" t="s">
        <v>40</v>
      </c>
    </row>
    <row r="11" spans="1:3" x14ac:dyDescent="0.2">
      <c r="A11" s="3"/>
      <c r="B11" s="3"/>
      <c r="C11" s="8" t="s">
        <v>71</v>
      </c>
    </row>
    <row r="12" spans="1:3" x14ac:dyDescent="0.2">
      <c r="A12" s="3" t="s">
        <v>74</v>
      </c>
      <c r="B12" s="3"/>
      <c r="C12" s="8" t="s">
        <v>82</v>
      </c>
    </row>
    <row r="13" spans="1:3" x14ac:dyDescent="0.2">
      <c r="A13" s="9"/>
      <c r="B13" s="3"/>
      <c r="C13" s="9"/>
    </row>
    <row r="14" spans="1:3" x14ac:dyDescent="0.2">
      <c r="A14" s="3" t="s">
        <v>48</v>
      </c>
      <c r="B14" s="3"/>
      <c r="C14" s="4">
        <v>22014641</v>
      </c>
    </row>
    <row r="15" spans="1:3" x14ac:dyDescent="0.2">
      <c r="A15" s="13" t="s">
        <v>49</v>
      </c>
      <c r="B15" s="3"/>
      <c r="C15" s="5">
        <v>34597355</v>
      </c>
    </row>
    <row r="16" spans="1:3" x14ac:dyDescent="0.2">
      <c r="A16" s="13" t="s">
        <v>50</v>
      </c>
      <c r="B16" s="3"/>
      <c r="C16" s="5">
        <v>91988</v>
      </c>
    </row>
    <row r="17" spans="1:3" x14ac:dyDescent="0.2">
      <c r="A17" s="4"/>
      <c r="B17" s="4"/>
      <c r="C17" s="9"/>
    </row>
    <row r="18" spans="1:3" x14ac:dyDescent="0.2">
      <c r="A18" s="8" t="s">
        <v>75</v>
      </c>
      <c r="B18" s="5"/>
      <c r="C18" s="4">
        <f>SUM(C14:C17)</f>
        <v>56703984</v>
      </c>
    </row>
    <row r="19" spans="1:3" x14ac:dyDescent="0.2">
      <c r="A19" s="3"/>
      <c r="B19" s="5"/>
      <c r="C19" s="14"/>
    </row>
    <row r="20" spans="1:3" x14ac:dyDescent="0.2">
      <c r="A20" s="3"/>
      <c r="B20" s="5"/>
      <c r="C20" s="3"/>
    </row>
    <row r="21" spans="1:3" x14ac:dyDescent="0.2">
      <c r="A21" s="3" t="s">
        <v>4</v>
      </c>
      <c r="B21" s="5"/>
      <c r="C21" s="3"/>
    </row>
    <row r="22" spans="1:3" x14ac:dyDescent="0.2">
      <c r="A22" s="9"/>
      <c r="B22" s="5"/>
      <c r="C22" s="3"/>
    </row>
    <row r="23" spans="1:3" x14ac:dyDescent="0.2">
      <c r="A23" s="3" t="s">
        <v>52</v>
      </c>
      <c r="B23" s="5"/>
      <c r="C23" s="4">
        <v>32436476</v>
      </c>
    </row>
    <row r="24" spans="1:3" x14ac:dyDescent="0.2">
      <c r="A24" s="3" t="s">
        <v>53</v>
      </c>
      <c r="B24" s="5"/>
      <c r="C24" s="5">
        <v>814194</v>
      </c>
    </row>
    <row r="25" spans="1:3" x14ac:dyDescent="0.2">
      <c r="A25" s="3" t="s">
        <v>54</v>
      </c>
      <c r="B25" s="5"/>
      <c r="C25" s="5">
        <v>616011</v>
      </c>
    </row>
    <row r="26" spans="1:3" x14ac:dyDescent="0.2">
      <c r="A26" s="3" t="s">
        <v>55</v>
      </c>
      <c r="B26" s="5"/>
      <c r="C26" s="5">
        <v>1413568</v>
      </c>
    </row>
    <row r="27" spans="1:3" x14ac:dyDescent="0.2">
      <c r="A27" s="3" t="s">
        <v>56</v>
      </c>
      <c r="B27" s="5"/>
      <c r="C27" s="5">
        <v>3400834</v>
      </c>
    </row>
    <row r="28" spans="1:3" x14ac:dyDescent="0.2">
      <c r="A28" s="3" t="s">
        <v>57</v>
      </c>
      <c r="B28" s="5"/>
      <c r="C28" s="5">
        <v>1896735</v>
      </c>
    </row>
    <row r="29" spans="1:3" x14ac:dyDescent="0.2">
      <c r="A29" s="3" t="s">
        <v>58</v>
      </c>
      <c r="B29" s="5"/>
      <c r="C29" s="5">
        <v>46869.63</v>
      </c>
    </row>
    <row r="30" spans="1:3" x14ac:dyDescent="0.2">
      <c r="A30" s="3" t="s">
        <v>59</v>
      </c>
      <c r="B30" s="5"/>
      <c r="C30" s="5">
        <v>511853</v>
      </c>
    </row>
    <row r="31" spans="1:3" x14ac:dyDescent="0.2">
      <c r="A31" s="3" t="s">
        <v>60</v>
      </c>
      <c r="B31" s="5"/>
      <c r="C31" s="5">
        <v>2299241.6</v>
      </c>
    </row>
    <row r="32" spans="1:3" x14ac:dyDescent="0.2">
      <c r="A32" s="3" t="s">
        <v>61</v>
      </c>
      <c r="B32" s="5"/>
      <c r="C32" s="5">
        <v>1672678</v>
      </c>
    </row>
    <row r="33" spans="1:3" x14ac:dyDescent="0.2">
      <c r="A33" s="3" t="s">
        <v>62</v>
      </c>
      <c r="B33" s="5"/>
      <c r="C33" s="5">
        <v>2186374</v>
      </c>
    </row>
    <row r="34" spans="1:3" x14ac:dyDescent="0.2">
      <c r="A34" s="3" t="s">
        <v>63</v>
      </c>
      <c r="B34" s="5"/>
      <c r="C34" s="5">
        <v>7154202</v>
      </c>
    </row>
    <row r="35" spans="1:3" x14ac:dyDescent="0.2">
      <c r="A35" s="3" t="s">
        <v>64</v>
      </c>
      <c r="B35" s="3"/>
      <c r="C35" s="5">
        <v>343000.68</v>
      </c>
    </row>
    <row r="36" spans="1:3" x14ac:dyDescent="0.2">
      <c r="A36" s="3" t="s">
        <v>65</v>
      </c>
      <c r="B36" s="3"/>
      <c r="C36" s="5">
        <v>985861</v>
      </c>
    </row>
    <row r="37" spans="1:3" x14ac:dyDescent="0.2">
      <c r="A37" s="3" t="s">
        <v>66</v>
      </c>
      <c r="B37" s="3"/>
      <c r="C37" s="5">
        <v>22700</v>
      </c>
    </row>
    <row r="38" spans="1:3" x14ac:dyDescent="0.2">
      <c r="A38" s="3" t="s">
        <v>67</v>
      </c>
      <c r="B38" s="3"/>
      <c r="C38" s="5">
        <v>671996</v>
      </c>
    </row>
    <row r="39" spans="1:3" x14ac:dyDescent="0.2">
      <c r="A39" s="3" t="s">
        <v>68</v>
      </c>
      <c r="B39" s="3"/>
      <c r="C39" s="5">
        <v>40000</v>
      </c>
    </row>
    <row r="40" spans="1:3" x14ac:dyDescent="0.2">
      <c r="A40" s="3" t="s">
        <v>69</v>
      </c>
      <c r="B40" s="3"/>
      <c r="C40" s="5">
        <v>191000</v>
      </c>
    </row>
    <row r="41" spans="1:3" x14ac:dyDescent="0.2">
      <c r="A41" s="3"/>
      <c r="B41" s="3"/>
      <c r="C41" s="15"/>
    </row>
    <row r="42" spans="1:3" x14ac:dyDescent="0.2">
      <c r="A42" s="8" t="s">
        <v>70</v>
      </c>
      <c r="B42" s="3"/>
      <c r="C42" s="4">
        <f>SUM(C23:C41)</f>
        <v>56703593.910000004</v>
      </c>
    </row>
    <row r="43" spans="1:3" x14ac:dyDescent="0.2">
      <c r="A43" s="3"/>
      <c r="B43" s="3"/>
      <c r="C43" s="14"/>
    </row>
    <row r="44" spans="1:3" ht="15.75" x14ac:dyDescent="0.25">
      <c r="A44" s="16"/>
      <c r="B44" s="3"/>
      <c r="C44" s="3"/>
    </row>
    <row r="45" spans="1:3" x14ac:dyDescent="0.2">
      <c r="A45" s="8" t="s">
        <v>83</v>
      </c>
      <c r="C45" s="4">
        <f>C18-C42</f>
        <v>390.0899999961257</v>
      </c>
    </row>
    <row r="46" spans="1:3" x14ac:dyDescent="0.2">
      <c r="C46" s="7"/>
    </row>
  </sheetData>
  <pageMargins left="0.5" right="0.5" top="0.5" bottom="0.55000000000000004" header="0" footer="0"/>
  <pageSetup firstPageNumber="6" orientation="portrait" r:id="rId1"/>
  <headerFooter alignWithMargins="0">
    <oddFooter xml:space="preserve">&amp;C&amp;"Arial"&amp;12&amp;P_x000D_
_x000D_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tabSelected="1" zoomScale="87" zoomScaleNormal="87" workbookViewId="0">
      <pane ySplit="1" topLeftCell="A2" activePane="bottomLeft" state="frozen"/>
      <selection pane="bottomLeft" activeCell="A42" sqref="A42"/>
    </sheetView>
  </sheetViews>
  <sheetFormatPr defaultRowHeight="15" x14ac:dyDescent="0.2"/>
  <cols>
    <col min="1" max="1" width="42.21875" style="1" customWidth="1"/>
    <col min="2" max="2" width="14.33203125" style="1" customWidth="1"/>
    <col min="3" max="3" width="2.33203125" style="1" customWidth="1"/>
    <col min="4" max="4" width="17.109375" style="1" bestFit="1" customWidth="1"/>
    <col min="5" max="5" width="3.88671875" style="1" customWidth="1"/>
    <col min="6" max="6" width="14.21875" style="1" bestFit="1" customWidth="1"/>
    <col min="7" max="7" width="3.109375" style="1" customWidth="1"/>
    <col min="8" max="8" width="14.5546875" style="1" bestFit="1" customWidth="1"/>
    <col min="9" max="252" width="9.6640625" style="1" customWidth="1"/>
  </cols>
  <sheetData>
    <row r="1" spans="1:252" ht="15.95" customHeight="1" x14ac:dyDescent="0.25">
      <c r="A1" s="58" t="s">
        <v>115</v>
      </c>
      <c r="B1" s="58"/>
      <c r="C1" s="24"/>
      <c r="D1" s="24"/>
    </row>
    <row r="2" spans="1:252" ht="15.95" customHeight="1" x14ac:dyDescent="0.25">
      <c r="A2" s="58" t="s">
        <v>116</v>
      </c>
      <c r="B2" s="58"/>
      <c r="C2" s="24"/>
      <c r="D2" s="24"/>
      <c r="F2" s="32"/>
    </row>
    <row r="3" spans="1:252" ht="15.95" customHeight="1" x14ac:dyDescent="0.25">
      <c r="A3" s="58" t="s">
        <v>117</v>
      </c>
      <c r="B3" s="58"/>
      <c r="C3" s="24"/>
      <c r="D3" s="24"/>
      <c r="F3" s="32"/>
    </row>
    <row r="4" spans="1:252" ht="15.95" customHeight="1" x14ac:dyDescent="0.25">
      <c r="A4" s="58"/>
      <c r="B4" s="58"/>
      <c r="C4" s="24"/>
      <c r="D4" s="24"/>
      <c r="F4" s="32"/>
    </row>
    <row r="5" spans="1:252" ht="15.95" customHeight="1" x14ac:dyDescent="0.25">
      <c r="A5" s="58"/>
      <c r="B5" s="58"/>
      <c r="C5" s="24"/>
      <c r="D5" s="24"/>
      <c r="F5" s="32"/>
    </row>
    <row r="6" spans="1:252" ht="15.95" customHeight="1" x14ac:dyDescent="0.25">
      <c r="A6" s="58"/>
      <c r="B6" s="58"/>
      <c r="C6" s="24"/>
      <c r="D6" s="24"/>
      <c r="F6" s="32"/>
    </row>
    <row r="7" spans="1:252" ht="15.95" customHeight="1" x14ac:dyDescent="0.25">
      <c r="A7" s="58"/>
      <c r="B7" s="58"/>
      <c r="C7" s="24"/>
      <c r="D7" s="24"/>
      <c r="F7" s="32"/>
    </row>
    <row r="8" spans="1:252" ht="15.95" customHeight="1" x14ac:dyDescent="0.2">
      <c r="A8" s="2"/>
      <c r="B8" s="2"/>
      <c r="C8" s="24"/>
      <c r="D8" s="24"/>
      <c r="F8" s="32"/>
    </row>
    <row r="9" spans="1:252" ht="15.75" x14ac:dyDescent="0.25">
      <c r="A9" s="25"/>
      <c r="B9" s="66" t="s">
        <v>2</v>
      </c>
      <c r="C9" s="66"/>
      <c r="D9" s="66" t="s">
        <v>87</v>
      </c>
      <c r="E9" s="16"/>
      <c r="F9" s="66" t="s">
        <v>88</v>
      </c>
      <c r="H9" s="66" t="s">
        <v>113</v>
      </c>
    </row>
    <row r="10" spans="1:252" ht="15.75" x14ac:dyDescent="0.25">
      <c r="A10" s="2"/>
      <c r="B10" s="66"/>
      <c r="C10" s="66"/>
      <c r="D10" s="66" t="s">
        <v>86</v>
      </c>
      <c r="E10" s="16"/>
      <c r="F10" s="66" t="s">
        <v>86</v>
      </c>
      <c r="H10" s="66" t="s">
        <v>86</v>
      </c>
    </row>
    <row r="11" spans="1:252" ht="15.75" x14ac:dyDescent="0.25">
      <c r="A11" s="34" t="s">
        <v>74</v>
      </c>
      <c r="B11" s="67"/>
      <c r="C11" s="68"/>
      <c r="D11" s="67"/>
      <c r="E11" s="16"/>
      <c r="F11" s="16"/>
      <c r="H11" s="16"/>
    </row>
    <row r="12" spans="1:252" x14ac:dyDescent="0.2">
      <c r="A12" s="9"/>
      <c r="B12" s="33"/>
      <c r="C12" s="18"/>
      <c r="D12" s="21"/>
    </row>
    <row r="13" spans="1:252" s="40" customFormat="1" x14ac:dyDescent="0.2">
      <c r="A13" s="39" t="s">
        <v>90</v>
      </c>
      <c r="B13" s="36">
        <v>28114159</v>
      </c>
      <c r="C13" s="37"/>
      <c r="D13" s="38">
        <v>417800</v>
      </c>
      <c r="E13" s="39"/>
      <c r="F13" s="39">
        <v>6166216</v>
      </c>
      <c r="G13" s="39"/>
      <c r="H13" s="39"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x14ac:dyDescent="0.2">
      <c r="A14" s="53" t="s">
        <v>91</v>
      </c>
      <c r="B14" s="28">
        <v>39852531</v>
      </c>
      <c r="C14" s="18"/>
      <c r="D14" s="41">
        <v>32000</v>
      </c>
      <c r="E14" s="42"/>
      <c r="F14" s="42">
        <v>326285</v>
      </c>
      <c r="H14" s="42">
        <v>0</v>
      </c>
    </row>
    <row r="15" spans="1:252" x14ac:dyDescent="0.2">
      <c r="A15" s="53" t="s">
        <v>92</v>
      </c>
      <c r="B15" s="28">
        <v>725500</v>
      </c>
      <c r="C15" s="18"/>
      <c r="D15" s="41">
        <v>3994648</v>
      </c>
      <c r="E15" s="72"/>
      <c r="F15" s="72">
        <v>0</v>
      </c>
      <c r="G15" s="31"/>
      <c r="H15" s="72">
        <v>0</v>
      </c>
    </row>
    <row r="16" spans="1:252" x14ac:dyDescent="0.2">
      <c r="A16" s="53" t="s">
        <v>114</v>
      </c>
      <c r="B16" s="28">
        <v>0</v>
      </c>
      <c r="C16" s="18"/>
      <c r="D16" s="51">
        <v>0</v>
      </c>
      <c r="E16" s="72"/>
      <c r="F16" s="43">
        <v>0</v>
      </c>
      <c r="G16" s="31"/>
      <c r="H16" s="43">
        <v>40000000</v>
      </c>
    </row>
    <row r="17" spans="1:252" x14ac:dyDescent="0.2">
      <c r="A17" s="4"/>
      <c r="B17" s="27"/>
      <c r="C17" s="18"/>
      <c r="D17" s="41"/>
      <c r="E17" s="42"/>
      <c r="F17" s="42"/>
      <c r="H17" s="42"/>
    </row>
    <row r="18" spans="1:252" s="46" customFormat="1" ht="15.75" thickBot="1" x14ac:dyDescent="0.25">
      <c r="A18" s="44" t="s">
        <v>75</v>
      </c>
      <c r="B18" s="47">
        <f t="shared" ref="B18:F18" si="0">SUM(B13:B17)</f>
        <v>68692190</v>
      </c>
      <c r="C18" s="47">
        <f t="shared" si="0"/>
        <v>0</v>
      </c>
      <c r="D18" s="47">
        <f t="shared" si="0"/>
        <v>4444448</v>
      </c>
      <c r="E18" s="47">
        <f t="shared" si="0"/>
        <v>0</v>
      </c>
      <c r="F18" s="47">
        <f t="shared" si="0"/>
        <v>6492501</v>
      </c>
      <c r="G18" s="45"/>
      <c r="H18" s="47">
        <f>SUM(H13:H17)</f>
        <v>40000000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</row>
    <row r="19" spans="1:252" ht="15.75" thickTop="1" x14ac:dyDescent="0.2">
      <c r="A19" s="3"/>
      <c r="B19" s="29"/>
      <c r="C19" s="18"/>
      <c r="D19" s="41"/>
      <c r="E19" s="42"/>
      <c r="F19" s="42"/>
      <c r="H19" s="42"/>
    </row>
    <row r="20" spans="1:252" ht="15.75" x14ac:dyDescent="0.25">
      <c r="A20" s="34" t="s">
        <v>4</v>
      </c>
      <c r="B20" s="23"/>
      <c r="C20" s="18"/>
      <c r="D20" s="41"/>
      <c r="E20" s="42"/>
      <c r="F20" s="42"/>
      <c r="H20" s="42"/>
    </row>
    <row r="21" spans="1:252" x14ac:dyDescent="0.2">
      <c r="A21" s="9"/>
      <c r="C21" s="18"/>
      <c r="D21" s="41"/>
      <c r="E21" s="42"/>
      <c r="F21" s="42"/>
      <c r="H21" s="42"/>
    </row>
    <row r="22" spans="1:252" s="40" customFormat="1" x14ac:dyDescent="0.2">
      <c r="A22" s="35" t="s">
        <v>52</v>
      </c>
      <c r="B22" s="36">
        <v>37103919</v>
      </c>
      <c r="C22" s="37"/>
      <c r="D22" s="38"/>
      <c r="E22" s="3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x14ac:dyDescent="0.2">
      <c r="A23" s="3" t="s">
        <v>53</v>
      </c>
      <c r="B23" s="28">
        <v>759480</v>
      </c>
      <c r="C23" s="20"/>
      <c r="D23" s="5"/>
      <c r="E23" s="48"/>
      <c r="F23" s="49"/>
      <c r="H23" s="49"/>
    </row>
    <row r="24" spans="1:252" x14ac:dyDescent="0.2">
      <c r="A24" s="1" t="s">
        <v>108</v>
      </c>
      <c r="B24" s="28">
        <v>1362493</v>
      </c>
      <c r="C24" s="20"/>
      <c r="D24" s="5"/>
      <c r="E24" s="48"/>
      <c r="F24" s="49"/>
      <c r="G24" s="70"/>
      <c r="H24" s="49"/>
    </row>
    <row r="25" spans="1:252" x14ac:dyDescent="0.2">
      <c r="A25" s="3" t="s">
        <v>55</v>
      </c>
      <c r="B25" s="28">
        <v>1485397</v>
      </c>
      <c r="C25" s="20"/>
      <c r="D25" s="5"/>
      <c r="E25" s="48"/>
      <c r="F25" s="49"/>
      <c r="H25" s="49"/>
    </row>
    <row r="26" spans="1:252" x14ac:dyDescent="0.2">
      <c r="A26" s="3" t="s">
        <v>56</v>
      </c>
      <c r="B26" s="28">
        <v>4476207</v>
      </c>
      <c r="C26" s="20"/>
      <c r="D26" s="5"/>
      <c r="E26" s="48"/>
      <c r="F26" s="49"/>
      <c r="H26" s="49"/>
    </row>
    <row r="27" spans="1:252" x14ac:dyDescent="0.2">
      <c r="A27" s="3" t="s">
        <v>57</v>
      </c>
      <c r="B27" s="28">
        <v>2458974</v>
      </c>
      <c r="C27" s="20"/>
      <c r="D27" s="5"/>
      <c r="E27" s="48"/>
      <c r="F27" s="49"/>
      <c r="G27" s="70"/>
      <c r="H27" s="49"/>
    </row>
    <row r="28" spans="1:252" x14ac:dyDescent="0.2">
      <c r="A28" s="3" t="s">
        <v>58</v>
      </c>
      <c r="B28" s="28">
        <v>66545</v>
      </c>
      <c r="C28" s="20"/>
      <c r="D28" s="5"/>
      <c r="E28" s="48"/>
      <c r="F28" s="49"/>
      <c r="H28" s="49"/>
    </row>
    <row r="29" spans="1:252" x14ac:dyDescent="0.2">
      <c r="A29" s="3" t="s">
        <v>59</v>
      </c>
      <c r="B29" s="28">
        <v>887326</v>
      </c>
      <c r="C29" s="20"/>
      <c r="D29" s="5"/>
      <c r="E29" s="48"/>
      <c r="F29" s="49"/>
      <c r="H29" s="49"/>
    </row>
    <row r="30" spans="1:252" x14ac:dyDescent="0.2">
      <c r="A30" s="3" t="s">
        <v>60</v>
      </c>
      <c r="B30" s="28">
        <v>2607593</v>
      </c>
      <c r="C30" s="20"/>
      <c r="D30" s="5"/>
      <c r="E30" s="48"/>
      <c r="F30" s="49"/>
      <c r="G30" s="70"/>
      <c r="H30" s="49"/>
    </row>
    <row r="31" spans="1:252" x14ac:dyDescent="0.2">
      <c r="A31" s="23" t="s">
        <v>89</v>
      </c>
      <c r="B31" s="28">
        <v>0</v>
      </c>
      <c r="C31" s="20"/>
      <c r="D31" s="5">
        <v>4444448</v>
      </c>
      <c r="E31" s="48"/>
      <c r="F31" s="49"/>
      <c r="H31" s="49"/>
    </row>
    <row r="32" spans="1:252" x14ac:dyDescent="0.2">
      <c r="A32" s="3" t="s">
        <v>61</v>
      </c>
      <c r="B32" s="28">
        <v>1812923</v>
      </c>
      <c r="C32" s="20"/>
      <c r="D32" s="5"/>
      <c r="E32" s="48"/>
      <c r="F32" s="49"/>
      <c r="H32" s="49"/>
    </row>
    <row r="33" spans="1:8" x14ac:dyDescent="0.2">
      <c r="A33" s="3" t="s">
        <v>62</v>
      </c>
      <c r="B33" s="49">
        <v>2104490</v>
      </c>
      <c r="C33" s="20"/>
      <c r="D33" s="5"/>
      <c r="E33" s="48"/>
      <c r="F33" s="49"/>
      <c r="G33" s="70"/>
      <c r="H33" s="49"/>
    </row>
    <row r="34" spans="1:8" x14ac:dyDescent="0.2">
      <c r="A34" s="3" t="s">
        <v>63</v>
      </c>
      <c r="B34" s="28">
        <v>8149583</v>
      </c>
      <c r="C34" s="20"/>
      <c r="D34" s="5"/>
      <c r="E34" s="48"/>
      <c r="F34" s="49"/>
      <c r="G34" s="70"/>
      <c r="H34" s="49"/>
    </row>
    <row r="35" spans="1:8" x14ac:dyDescent="0.2">
      <c r="A35" s="3" t="s">
        <v>64</v>
      </c>
      <c r="B35" s="28">
        <v>910978</v>
      </c>
      <c r="C35" s="20"/>
      <c r="D35" s="5"/>
      <c r="E35" s="48"/>
      <c r="F35" s="49"/>
      <c r="H35" s="49"/>
    </row>
    <row r="36" spans="1:8" x14ac:dyDescent="0.2">
      <c r="A36" s="3" t="s">
        <v>65</v>
      </c>
      <c r="B36" s="28">
        <v>1544699</v>
      </c>
      <c r="C36" s="20"/>
      <c r="D36" s="5"/>
      <c r="E36" s="48"/>
      <c r="F36" s="49"/>
      <c r="H36" s="49"/>
    </row>
    <row r="37" spans="1:8" x14ac:dyDescent="0.2">
      <c r="A37" s="3" t="s">
        <v>66</v>
      </c>
      <c r="B37" s="28">
        <v>39975</v>
      </c>
      <c r="C37" s="20"/>
      <c r="D37" s="5"/>
      <c r="E37" s="48"/>
      <c r="F37" s="49"/>
      <c r="H37" s="49"/>
    </row>
    <row r="38" spans="1:8" x14ac:dyDescent="0.2">
      <c r="A38" s="3" t="s">
        <v>67</v>
      </c>
      <c r="B38" s="28">
        <v>907539</v>
      </c>
      <c r="C38" s="20"/>
      <c r="D38" s="5"/>
      <c r="E38" s="48"/>
      <c r="F38" s="49">
        <v>7701796</v>
      </c>
      <c r="H38" s="49"/>
    </row>
    <row r="39" spans="1:8" x14ac:dyDescent="0.2">
      <c r="A39" s="3" t="s">
        <v>68</v>
      </c>
      <c r="B39" s="28">
        <v>0</v>
      </c>
      <c r="C39" s="20"/>
      <c r="D39" s="30"/>
      <c r="E39" s="48"/>
      <c r="F39" s="49"/>
      <c r="H39" s="49">
        <v>40000000</v>
      </c>
    </row>
    <row r="40" spans="1:8" x14ac:dyDescent="0.2">
      <c r="A40" s="3" t="s">
        <v>69</v>
      </c>
      <c r="B40" s="28">
        <v>272217</v>
      </c>
      <c r="C40" s="20"/>
      <c r="D40" s="30"/>
      <c r="E40" s="48"/>
      <c r="F40" s="49"/>
      <c r="H40" s="49"/>
    </row>
    <row r="41" spans="1:8" x14ac:dyDescent="0.2">
      <c r="A41" s="19" t="s">
        <v>84</v>
      </c>
      <c r="B41" s="28">
        <v>532557</v>
      </c>
      <c r="D41" s="52"/>
      <c r="E41" s="48"/>
      <c r="F41" s="50"/>
      <c r="H41" s="50"/>
    </row>
    <row r="42" spans="1:8" x14ac:dyDescent="0.2">
      <c r="A42" s="3"/>
      <c r="B42" s="59"/>
      <c r="C42" s="60"/>
      <c r="D42" s="61"/>
      <c r="E42" s="60"/>
      <c r="F42" s="60"/>
      <c r="H42" s="60"/>
    </row>
    <row r="43" spans="1:8" x14ac:dyDescent="0.2">
      <c r="A43" s="8" t="s">
        <v>70</v>
      </c>
      <c r="B43" s="62">
        <f>SUM(B22:B42)</f>
        <v>67482895</v>
      </c>
      <c r="C43" s="60"/>
      <c r="D43" s="62">
        <f>SUM(D22:D42)</f>
        <v>4444448</v>
      </c>
      <c r="E43" s="60"/>
      <c r="F43" s="62">
        <f>SUM(F22:F42)</f>
        <v>7701796</v>
      </c>
      <c r="H43" s="62">
        <f>SUM(H22:H42)</f>
        <v>40000000</v>
      </c>
    </row>
    <row r="44" spans="1:8" x14ac:dyDescent="0.2">
      <c r="A44" s="3"/>
      <c r="B44" s="63"/>
      <c r="C44" s="60"/>
      <c r="D44" s="61"/>
      <c r="E44" s="60"/>
      <c r="F44" s="60"/>
      <c r="H44" s="60"/>
    </row>
    <row r="45" spans="1:8" ht="15.75" thickBot="1" x14ac:dyDescent="0.25">
      <c r="A45" s="22" t="s">
        <v>85</v>
      </c>
      <c r="B45" s="71">
        <f>SUM(B18-B43)</f>
        <v>1209295</v>
      </c>
      <c r="C45" s="60"/>
      <c r="D45" s="64">
        <f>SUM(D18-D43)</f>
        <v>0</v>
      </c>
      <c r="E45" s="60"/>
      <c r="F45" s="71">
        <f>SUM(F18-F43)</f>
        <v>-1209295</v>
      </c>
      <c r="H45" s="64">
        <f>SUM(H18-H43)</f>
        <v>0</v>
      </c>
    </row>
    <row r="46" spans="1:8" ht="15.75" thickTop="1" x14ac:dyDescent="0.2">
      <c r="B46" s="63"/>
      <c r="C46" s="60"/>
      <c r="D46" s="65"/>
      <c r="E46" s="60"/>
      <c r="F46" s="60"/>
      <c r="H46" s="60"/>
    </row>
    <row r="47" spans="1:8" x14ac:dyDescent="0.2">
      <c r="A47" s="1" t="s">
        <v>110</v>
      </c>
      <c r="B47" s="60"/>
      <c r="C47" s="60"/>
      <c r="D47" s="41"/>
      <c r="E47" s="42"/>
      <c r="F47" s="42"/>
      <c r="H47" s="72"/>
    </row>
    <row r="48" spans="1:8" x14ac:dyDescent="0.2">
      <c r="A48" s="1" t="s">
        <v>112</v>
      </c>
      <c r="B48" s="43">
        <f>+-1209295</f>
        <v>-1209295</v>
      </c>
      <c r="D48" s="72"/>
      <c r="E48" s="42"/>
      <c r="F48" s="43">
        <v>1209295</v>
      </c>
      <c r="H48" s="72"/>
    </row>
    <row r="49" spans="1:8" x14ac:dyDescent="0.2">
      <c r="B49" s="49"/>
      <c r="D49" s="72"/>
      <c r="E49" s="42"/>
      <c r="F49" s="42"/>
      <c r="H49" s="72"/>
    </row>
    <row r="50" spans="1:8" ht="15.75" thickBot="1" x14ac:dyDescent="0.25">
      <c r="A50" s="32" t="s">
        <v>111</v>
      </c>
      <c r="B50" s="74">
        <f>SUM(B45:B48)</f>
        <v>0</v>
      </c>
      <c r="D50" s="72"/>
      <c r="E50" s="42"/>
      <c r="F50" s="73">
        <v>0</v>
      </c>
      <c r="H50" s="72"/>
    </row>
    <row r="51" spans="1:8" ht="15.75" thickTop="1" x14ac:dyDescent="0.2">
      <c r="D51" s="72"/>
      <c r="E51" s="42"/>
      <c r="F51" s="42"/>
      <c r="H51" s="31"/>
    </row>
    <row r="52" spans="1:8" x14ac:dyDescent="0.2">
      <c r="D52" s="31"/>
    </row>
    <row r="53" spans="1:8" x14ac:dyDescent="0.2">
      <c r="A53" s="26"/>
      <c r="D53" s="31"/>
    </row>
    <row r="54" spans="1:8" x14ac:dyDescent="0.2">
      <c r="D54" s="31"/>
    </row>
    <row r="55" spans="1:8" x14ac:dyDescent="0.2">
      <c r="D55" s="31"/>
    </row>
    <row r="56" spans="1:8" x14ac:dyDescent="0.2">
      <c r="D56" s="31"/>
    </row>
  </sheetData>
  <pageMargins left="0.5" right="0.5" top="0.5" bottom="0.55000000000000004" header="0" footer="0"/>
  <pageSetup paperSize="9" scale="65" firstPageNumber="6" fitToHeight="0" orientation="portrait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YR9899</vt:lpstr>
      <vt:lpstr>YR0001</vt:lpstr>
      <vt:lpstr>YR00203</vt:lpstr>
      <vt:lpstr>YR0304</vt:lpstr>
      <vt:lpstr>YR0405</vt:lpstr>
      <vt:lpstr>YR0506</vt:lpstr>
      <vt:lpstr>YR0607</vt:lpstr>
      <vt:lpstr>YR0708</vt:lpstr>
      <vt:lpstr>YR1415</vt:lpstr>
      <vt:lpstr>GRAPHS</vt:lpstr>
      <vt:lpstr>PIE CHART</vt:lpstr>
      <vt:lpstr>Sheet3</vt:lpstr>
      <vt:lpstr>Sheet4</vt:lpstr>
      <vt:lpstr>'PIE CHART'!Print_Area</vt:lpstr>
      <vt:lpstr>'YR1415'!Print_Area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Bynum, Charlotte</dc:creator>
  <cp:lastModifiedBy>Bynum, Charlotte</cp:lastModifiedBy>
  <cp:lastPrinted>2017-08-30T15:52:22Z</cp:lastPrinted>
  <dcterms:created xsi:type="dcterms:W3CDTF">2009-08-17T17:09:33Z</dcterms:created>
  <dcterms:modified xsi:type="dcterms:W3CDTF">2018-09-10T19:00:09Z</dcterms:modified>
</cp:coreProperties>
</file>